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9440" windowHeight="11820" activeTab="0"/>
  </bookViews>
  <sheets>
    <sheet name="Anexo II 2018" sheetId="1" r:id="rId1"/>
    <sheet name="dados" sheetId="2" r:id="rId2"/>
  </sheets>
  <definedNames>
    <definedName name="_xlnm.Print_Area" localSheetId="0">'Anexo II 2018'!$B$1:$Y$54</definedName>
    <definedName name="_xlnm.Print_Titles" localSheetId="0">'Anexo II 2018'!$1:$9</definedName>
  </definedNames>
  <calcPr fullCalcOnLoad="1"/>
</workbook>
</file>

<file path=xl/sharedStrings.xml><?xml version="1.0" encoding="utf-8"?>
<sst xmlns="http://schemas.openxmlformats.org/spreadsheetml/2006/main" count="705" uniqueCount="175">
  <si>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</si>
  <si>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</si>
  <si>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</si>
  <si>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</si>
  <si>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</si>
  <si>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</si>
  <si>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</si>
  <si>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</si>
  <si>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</si>
  <si>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</si>
  <si>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</si>
  <si>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</si>
  <si>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</si>
  <si>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</si>
  <si>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</si>
  <si>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</si>
  <si>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</si>
  <si>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</si>
  <si>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</si>
  <si>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</si>
  <si>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</si>
  <si>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</si>
  <si>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</si>
  <si>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</si>
  <si>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</si>
  <si>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</si>
  <si>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</si>
  <si>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</si>
  <si>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</si>
  <si>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</si>
  <si>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</si>
  <si>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</si>
  <si>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</si>
  <si>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</si>
  <si>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</si>
  <si>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</si>
  <si>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</si>
  <si>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</si>
  <si>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</si>
  <si>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</si>
  <si>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</si>
  <si>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</si>
  <si>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</si>
  <si>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</si>
  <si>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</si>
  <si>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</si>
  <si>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</si>
  <si>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</si>
  <si>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</si>
  <si>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</si>
  <si>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</si>
  <si>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</si>
  <si>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</si>
  <si>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</si>
  <si>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</si>
  <si>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</si>
  <si>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</si>
  <si>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</si>
  <si>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</si>
  <si>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</si>
  <si>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</si>
  <si>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</si>
  <si>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</si>
  <si>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</si>
  <si>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</si>
  <si>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</si>
  <si>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</si>
  <si>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</si>
  <si>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</si>
  <si>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</si>
  <si>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</si>
  <si>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</si>
  <si>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</si>
  <si>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</si>
  <si>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</si>
  <si>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</si>
  <si>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</si>
  <si>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</si>
  <si>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</si>
  <si>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</si>
  <si>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</si>
  <si>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</si>
  <si>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</si>
  <si>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</si>
  <si>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</si>
  <si>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</si>
  <si>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</si>
  <si>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</si>
  <si>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</si>
  <si>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</si>
  <si>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</si>
  <si>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</si>
  <si>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</si>
  <si>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</si>
  <si>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</si>
  <si>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</si>
  <si>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</si>
  <si>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</si>
  <si>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</si>
  <si>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</si>
  <si>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</si>
  <si>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</si>
  <si>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</si>
  <si>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</si>
  <si>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</si>
  <si>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</si>
  <si>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</si>
  <si>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</si>
  <si>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</si>
  <si>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</si>
  <si>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</si>
  <si>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</si>
  <si>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</si>
  <si>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</si>
  <si>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001</t>
  </si>
  <si>
    <t>02</t>
  </si>
  <si>
    <t>061</t>
  </si>
  <si>
    <t>2220</t>
  </si>
  <si>
    <t>2161</t>
  </si>
  <si>
    <t>3</t>
  </si>
  <si>
    <t xml:space="preserve">100 </t>
  </si>
  <si>
    <t>09</t>
  </si>
  <si>
    <t>4</t>
  </si>
  <si>
    <t>2162</t>
  </si>
  <si>
    <t>1</t>
  </si>
  <si>
    <t>002</t>
  </si>
  <si>
    <t>122</t>
  </si>
  <si>
    <t>2163</t>
  </si>
  <si>
    <t>2172</t>
  </si>
  <si>
    <t>301</t>
  </si>
  <si>
    <t>2165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</si>
  <si>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</si>
  <si>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</si>
  <si>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</si>
  <si>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</si>
  <si>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</si>
  <si>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</si>
  <si>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</si>
  <si>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</si>
  <si>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</si>
  <si>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</si>
  <si>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</si>
  <si>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</si>
  <si>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</si>
  <si>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</si>
  <si>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</si>
  <si>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</si>
  <si>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</si>
  <si>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</si>
  <si>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</si>
  <si>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</si>
  <si>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</si>
  <si>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</si>
  <si>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</si>
  <si>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</si>
  <si>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</si>
  <si>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</si>
  <si>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</si>
  <si>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</si>
  <si>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</si>
  <si>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</si>
  <si>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</si>
  <si>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6</t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</si>
  <si>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</si>
  <si>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</si>
  <si>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</si>
  <si>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</si>
  <si>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</si>
  <si>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>2018</t>
  </si>
  <si>
    <t xml:space="preserve">200 </t>
  </si>
  <si>
    <t>CONVÊNIO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</si>
  <si>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</si>
  <si>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</si>
  <si>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</si>
  <si>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>08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</si>
</sst>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2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2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2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2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3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4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5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2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2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2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2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7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2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8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9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1" fillId="0" borderId="0" xfId="282" applyProtection="1">
      <alignment/>
      <protection locked="0"/>
    </xf>
    <xf numFmtId="0" fontId="51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1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1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1" fillId="57" borderId="36" xfId="283" applyFont="1" applyFill="1" applyBorder="1" applyAlignment="1">
      <alignment horizontal="center" vertical="center" wrapText="1"/>
      <protection/>
    </xf>
    <xf numFmtId="0" fontId="71" fillId="57" borderId="37" xfId="283" applyFont="1" applyFill="1" applyBorder="1" applyAlignment="1">
      <alignment horizontal="center" vertical="center" wrapText="1"/>
      <protection/>
    </xf>
    <xf numFmtId="0" fontId="71" fillId="57" borderId="38" xfId="283" applyFont="1" applyFill="1" applyBorder="1" applyAlignment="1">
      <alignment horizontal="center" vertical="center" wrapText="1"/>
      <protection/>
    </xf>
    <xf numFmtId="0" fontId="71" fillId="57" borderId="39" xfId="283" applyFont="1" applyFill="1" applyBorder="1" applyAlignment="1">
      <alignment horizontal="center" vertical="center" wrapText="1"/>
      <protection/>
    </xf>
    <xf numFmtId="164" fontId="71" fillId="57" borderId="40" xfId="315" applyNumberFormat="1" applyFont="1" applyFill="1" applyBorder="1" applyAlignment="1">
      <alignment horizontal="center" vertical="center" wrapText="1"/>
    </xf>
    <xf numFmtId="165" fontId="71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2" fillId="58" borderId="0" xfId="0" applyFont="1" applyFill="1" applyBorder="1" applyAlignment="1">
      <alignment/>
    </xf>
    <xf numFmtId="0" fontId="73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4" fillId="59" borderId="0" xfId="0" applyFont="1" applyFill="1" applyAlignment="1">
      <alignment/>
    </xf>
    <xf numFmtId="0" fontId="2" fillId="59" borderId="0" xfId="0" applyFont="1" applyFill="1" applyAlignment="1">
      <alignment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0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41" xfId="0" applyFont="1" applyFill="1" applyBorder="1" applyAlignment="1">
      <alignment/>
    </xf>
    <xf numFmtId="0" fontId="0" fillId="61" borderId="41" xfId="0" applyFill="1" applyBorder="1" applyAlignment="1">
      <alignment horizontal="center" vertical="center"/>
    </xf>
    <xf numFmtId="0" fontId="4" fillId="61" borderId="4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14" fontId="39" fillId="61" borderId="44" xfId="0" applyNumberFormat="1" applyFont="1" applyFill="1" applyBorder="1" applyAlignment="1">
      <alignment horizontal="center" vertical="center"/>
    </xf>
    <xf numFmtId="14" fontId="39" fillId="61" borderId="0" xfId="0" applyNumberFormat="1" applyFont="1" applyFill="1" applyBorder="1" applyAlignment="1">
      <alignment horizontal="center" vertical="center"/>
    </xf>
    <xf numFmtId="14" fontId="39" fillId="61" borderId="45" xfId="0" applyNumberFormat="1" applyFont="1" applyFill="1" applyBorder="1" applyAlignment="1">
      <alignment horizontal="center" vertical="center"/>
    </xf>
    <xf numFmtId="14" fontId="39" fillId="61" borderId="46" xfId="0" applyNumberFormat="1" applyFont="1" applyFill="1" applyBorder="1" applyAlignment="1">
      <alignment horizontal="center" vertical="center"/>
    </xf>
    <xf numFmtId="0" fontId="74" fillId="29" borderId="47" xfId="283" applyFont="1" applyFill="1" applyBorder="1" applyAlignment="1">
      <alignment horizontal="center" vertical="center" wrapText="1"/>
      <protection/>
    </xf>
    <xf numFmtId="0" fontId="74" fillId="29" borderId="48" xfId="283" applyFont="1" applyFill="1" applyBorder="1" applyAlignment="1">
      <alignment horizontal="center" vertical="center" wrapText="1"/>
      <protection/>
    </xf>
    <xf numFmtId="0" fontId="4" fillId="59" borderId="44" xfId="283" applyFont="1" applyFill="1" applyBorder="1" applyAlignment="1">
      <alignment horizontal="center" vertical="center" wrapText="1"/>
      <protection/>
    </xf>
    <xf numFmtId="0" fontId="4" fillId="59" borderId="49" xfId="283" applyFont="1" applyFill="1" applyBorder="1" applyAlignment="1">
      <alignment horizontal="center" vertical="center" wrapText="1"/>
      <protection/>
    </xf>
    <xf numFmtId="0" fontId="74" fillId="29" borderId="26" xfId="283" applyFont="1" applyFill="1" applyBorder="1" applyAlignment="1">
      <alignment horizontal="center" vertical="center" wrapText="1"/>
      <protection/>
    </xf>
    <xf numFmtId="0" fontId="74" fillId="29" borderId="42" xfId="283" applyFont="1" applyFill="1" applyBorder="1" applyAlignment="1">
      <alignment horizontal="center" vertical="center" wrapText="1"/>
      <protection/>
    </xf>
    <xf numFmtId="0" fontId="71" fillId="56" borderId="50" xfId="283" applyFont="1" applyFill="1" applyBorder="1" applyAlignment="1">
      <alignment horizontal="center" vertical="center" wrapText="1"/>
      <protection/>
    </xf>
    <xf numFmtId="0" fontId="71" fillId="56" borderId="51" xfId="283" applyFont="1" applyFill="1" applyBorder="1" applyAlignment="1">
      <alignment horizontal="center" vertical="center" wrapText="1"/>
      <protection/>
    </xf>
    <xf numFmtId="0" fontId="71" fillId="56" borderId="52" xfId="283" applyFont="1" applyFill="1" applyBorder="1" applyAlignment="1">
      <alignment horizontal="center" vertical="center" wrapText="1"/>
      <protection/>
    </xf>
    <xf numFmtId="0" fontId="71" fillId="57" borderId="32" xfId="283" applyFont="1" applyFill="1" applyBorder="1" applyAlignment="1">
      <alignment horizontal="center" vertical="center" wrapText="1"/>
      <protection/>
    </xf>
    <xf numFmtId="0" fontId="71" fillId="57" borderId="36" xfId="283" applyFont="1" applyFill="1" applyBorder="1" applyAlignment="1">
      <alignment horizontal="center" vertical="center" wrapText="1"/>
      <protection/>
    </xf>
    <xf numFmtId="0" fontId="4" fillId="59" borderId="53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4" fillId="29" borderId="50" xfId="283" applyFont="1" applyFill="1" applyBorder="1" applyAlignment="1">
      <alignment horizontal="center" vertical="center" wrapText="1"/>
      <protection/>
    </xf>
    <xf numFmtId="0" fontId="74" fillId="29" borderId="52" xfId="283" applyFont="1" applyFill="1" applyBorder="1" applyAlignment="1">
      <alignment horizontal="center" vertical="center" wrapText="1"/>
      <protection/>
    </xf>
    <xf numFmtId="0" fontId="36" fillId="61" borderId="0" xfId="0" applyFont="1" applyFill="1" applyAlignment="1">
      <alignment horizontal="left"/>
    </xf>
    <xf numFmtId="0" fontId="74" fillId="29" borderId="54" xfId="283" applyFont="1" applyFill="1" applyBorder="1" applyAlignment="1">
      <alignment horizontal="center" vertical="center" wrapText="1"/>
      <protection/>
    </xf>
    <xf numFmtId="0" fontId="4" fillId="59" borderId="55" xfId="283" applyFont="1" applyFill="1" applyBorder="1" applyAlignment="1">
      <alignment horizontal="center" vertical="center" wrapText="1"/>
      <protection/>
    </xf>
    <xf numFmtId="0" fontId="4" fillId="59" borderId="56" xfId="283" applyFont="1" applyFill="1" applyBorder="1" applyAlignment="1">
      <alignment horizontal="center" vertical="center" wrapText="1"/>
      <protection/>
    </xf>
    <xf numFmtId="0" fontId="75" fillId="29" borderId="53" xfId="283" applyFont="1" applyFill="1" applyBorder="1" applyAlignment="1">
      <alignment horizontal="center" vertical="center" wrapText="1"/>
      <protection/>
    </xf>
    <xf numFmtId="0" fontId="75" fillId="29" borderId="57" xfId="283" applyFont="1" applyFill="1" applyBorder="1" applyAlignment="1">
      <alignment horizontal="center" vertical="center" wrapText="1"/>
      <protection/>
    </xf>
    <xf numFmtId="0" fontId="75" fillId="29" borderId="54" xfId="283" applyFont="1" applyFill="1" applyBorder="1" applyAlignment="1">
      <alignment horizontal="center" vertical="center" wrapText="1"/>
      <protection/>
    </xf>
    <xf numFmtId="0" fontId="75" fillId="29" borderId="48" xfId="283" applyFont="1" applyFill="1" applyBorder="1" applyAlignment="1">
      <alignment horizontal="center" vertical="center" wrapText="1"/>
      <protection/>
    </xf>
    <xf numFmtId="189" fontId="4" fillId="61" borderId="55" xfId="0" applyNumberFormat="1" applyFont="1" applyFill="1" applyBorder="1" applyAlignment="1">
      <alignment horizontal="center" vertical="center"/>
    </xf>
    <xf numFmtId="189" fontId="4" fillId="61" borderId="56" xfId="0" applyNumberFormat="1" applyFont="1" applyFill="1" applyBorder="1" applyAlignment="1">
      <alignment horizontal="center" vertical="center"/>
    </xf>
    <xf numFmtId="14" fontId="4" fillId="61" borderId="55" xfId="0" applyNumberFormat="1" applyFont="1" applyFill="1" applyBorder="1" applyAlignment="1">
      <alignment horizontal="center" vertical="center"/>
    </xf>
    <xf numFmtId="14" fontId="4" fillId="61" borderId="56" xfId="0" applyNumberFormat="1" applyFont="1" applyFill="1" applyBorder="1" applyAlignment="1">
      <alignment horizontal="center" vertical="center"/>
    </xf>
    <xf numFmtId="0" fontId="2" fillId="59" borderId="0" xfId="0" applyFont="1" applyFill="1" applyBorder="1" applyAlignment="1">
      <alignment horizontal="center"/>
    </xf>
    <xf numFmtId="0" fontId="76" fillId="29" borderId="26" xfId="283" applyFont="1" applyFill="1" applyBorder="1" applyAlignment="1">
      <alignment horizontal="center" vertical="center" wrapText="1"/>
      <protection/>
    </xf>
    <xf numFmtId="0" fontId="76" fillId="29" borderId="42" xfId="28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2" fontId="0" fillId="0" borderId="0" xfId="0" applyNumberFormat="1" applyAlignment="1">
      <alignment horizontal="right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1:28" ht="15.75">
      <c r="A1" s="37"/>
      <c r="B1" s="93" t="s">
        <v>163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38"/>
      <c r="AA1" s="37"/>
      <c r="AB1" s="37"/>
    </row>
    <row r="2" spans="1:25" ht="12.75">
      <c r="A2" s="37"/>
      <c r="B2" s="61" t="s">
        <v>166</v>
      </c>
      <c r="C2" s="61"/>
      <c r="D2" s="61" t="s">
        <v>108</v>
      </c>
      <c r="E2" s="61"/>
      <c r="F2" s="61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2.75">
      <c r="A3" s="37"/>
      <c r="B3" s="61" t="s">
        <v>167</v>
      </c>
      <c r="C3" s="61"/>
      <c r="D3" s="62" t="s">
        <v>83</v>
      </c>
      <c r="E3" s="62"/>
      <c r="F3" s="62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2:25" ht="15.75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</row>
    <row r="5" spans="2:25" ht="12.75">
      <c r="B5" s="70" t="s">
        <v>164</v>
      </c>
      <c r="C5" s="71"/>
      <c r="D5" s="101">
        <v>43342</v>
      </c>
      <c r="E5" s="102"/>
      <c r="F5" s="74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2:25" ht="13.5" thickBot="1">
      <c r="B6" s="70" t="s">
        <v>165</v>
      </c>
      <c r="C6" s="72"/>
      <c r="D6" s="103">
        <v>43361</v>
      </c>
      <c r="E6" s="104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2:25" ht="48.75" customHeight="1" thickBot="1">
      <c r="B7" s="97" t="s">
        <v>1</v>
      </c>
      <c r="C7" s="98"/>
      <c r="D7" s="98"/>
      <c r="E7" s="98"/>
      <c r="F7" s="99"/>
      <c r="G7" s="99"/>
      <c r="H7" s="99"/>
      <c r="I7" s="99"/>
      <c r="J7" s="99"/>
      <c r="K7" s="100"/>
      <c r="L7" s="82" t="s">
        <v>2</v>
      </c>
      <c r="M7" s="91" t="s">
        <v>3</v>
      </c>
      <c r="N7" s="92"/>
      <c r="O7" s="82" t="s">
        <v>4</v>
      </c>
      <c r="P7" s="106" t="s">
        <v>5</v>
      </c>
      <c r="Q7" s="78" t="s">
        <v>6</v>
      </c>
      <c r="R7" s="79"/>
      <c r="S7" s="82" t="s">
        <v>7</v>
      </c>
      <c r="T7" s="78" t="s">
        <v>8</v>
      </c>
      <c r="U7" s="94"/>
      <c r="V7" s="94"/>
      <c r="W7" s="94"/>
      <c r="X7" s="94"/>
      <c r="Y7" s="79"/>
    </row>
    <row r="8" spans="2:25" ht="21.75" customHeight="1">
      <c r="B8" s="95" t="s">
        <v>9</v>
      </c>
      <c r="C8" s="96"/>
      <c r="D8" s="87" t="s">
        <v>10</v>
      </c>
      <c r="E8" s="87" t="s">
        <v>11</v>
      </c>
      <c r="F8" s="89" t="s">
        <v>12</v>
      </c>
      <c r="G8" s="90"/>
      <c r="H8" s="87" t="s">
        <v>13</v>
      </c>
      <c r="I8" s="80" t="s">
        <v>14</v>
      </c>
      <c r="J8" s="81"/>
      <c r="K8" s="87" t="s">
        <v>15</v>
      </c>
      <c r="L8" s="83"/>
      <c r="M8" s="55" t="s">
        <v>16</v>
      </c>
      <c r="N8" s="55" t="s">
        <v>17</v>
      </c>
      <c r="O8" s="83"/>
      <c r="P8" s="107"/>
      <c r="Q8" s="56" t="s">
        <v>18</v>
      </c>
      <c r="R8" s="56" t="s">
        <v>19</v>
      </c>
      <c r="S8" s="83"/>
      <c r="T8" s="57" t="s">
        <v>20</v>
      </c>
      <c r="U8" s="58" t="s">
        <v>21</v>
      </c>
      <c r="V8" s="57" t="s">
        <v>22</v>
      </c>
      <c r="W8" s="59" t="s">
        <v>21</v>
      </c>
      <c r="X8" s="60" t="s">
        <v>23</v>
      </c>
      <c r="Y8" s="59" t="s">
        <v>21</v>
      </c>
    </row>
    <row r="9" spans="2:25" ht="43.5" customHeight="1" thickBot="1">
      <c r="B9" s="39" t="s">
        <v>24</v>
      </c>
      <c r="C9" s="39" t="s">
        <v>25</v>
      </c>
      <c r="D9" s="88"/>
      <c r="E9" s="88"/>
      <c r="F9" s="40" t="s">
        <v>26</v>
      </c>
      <c r="G9" s="40" t="s">
        <v>27</v>
      </c>
      <c r="H9" s="88"/>
      <c r="I9" s="40" t="s">
        <v>24</v>
      </c>
      <c r="J9" s="40" t="s">
        <v>25</v>
      </c>
      <c r="K9" s="88"/>
      <c r="L9" s="39" t="s">
        <v>28</v>
      </c>
      <c r="M9" s="41" t="s">
        <v>29</v>
      </c>
      <c r="N9" s="41" t="s">
        <v>30</v>
      </c>
      <c r="O9" s="41" t="s">
        <v>31</v>
      </c>
      <c r="P9" s="41" t="s">
        <v>32</v>
      </c>
      <c r="Q9" s="41" t="s">
        <v>33</v>
      </c>
      <c r="R9" s="41" t="s">
        <v>34</v>
      </c>
      <c r="S9" s="39" t="s">
        <v>35</v>
      </c>
      <c r="T9" s="42" t="s">
        <v>36</v>
      </c>
      <c r="U9" s="43" t="s">
        <v>37</v>
      </c>
      <c r="V9" s="42" t="s">
        <v>38</v>
      </c>
      <c r="W9" s="43" t="s">
        <v>39</v>
      </c>
      <c r="X9" s="44" t="s">
        <v>40</v>
      </c>
      <c r="Y9" s="43" t="s">
        <v>41</v>
      </c>
    </row>
    <row r="10" spans="2:25" ht="16.5" customHeight="1">
      <c r="B10" s="9" t="str">
        <f>dados!C2</f>
        <v>001</v>
      </c>
      <c r="C10" s="10" t="str">
        <f>dados!D2</f>
        <v>PRESIDÊNCIA DO TJ/AC</v>
      </c>
      <c r="D10" s="8" t="str">
        <f>dados!E2&amp;"."&amp;dados!F2</f>
        <v>02.061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">
        <v>33</v>
      </c>
      <c r="I10" s="9" t="str">
        <f>dados!M2</f>
        <v>100 </v>
      </c>
      <c r="J10" s="9" t="str">
        <f>dados!N2</f>
        <v>RP</v>
      </c>
      <c r="K10" s="9" t="str">
        <f>dados!L2</f>
        <v>3</v>
      </c>
      <c r="L10" s="14">
        <f>dados!O2</f>
        <v>25004</v>
      </c>
      <c r="M10" s="15">
        <f>dados!P2</f>
        <v>157703.58</v>
      </c>
      <c r="N10" s="15">
        <f>dados!Q2</f>
        <v>0</v>
      </c>
      <c r="O10" s="17">
        <f>L10+M10-N10</f>
        <v>182707.58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182707.58</v>
      </c>
      <c r="T10" s="15">
        <f>dados!U2</f>
        <v>22060.29</v>
      </c>
      <c r="U10" s="19">
        <f>IF(S10&gt;0,T10/S10,0)</f>
        <v>0.12074096761612191</v>
      </c>
      <c r="V10" s="15">
        <f>dados!V2</f>
        <v>22060.29</v>
      </c>
      <c r="W10" s="19">
        <f>IF(S10&gt;0,V10/S10,0)</f>
        <v>0.12074096761612191</v>
      </c>
      <c r="X10" s="15">
        <f>dados!W2</f>
        <v>22060.29</v>
      </c>
      <c r="Y10" s="19">
        <f>IF(S10&gt;0,X10/S10,0)</f>
        <v>0.12074096761612191</v>
      </c>
    </row>
    <row r="11" spans="2:25" ht="16.5" customHeight="1">
      <c r="B11" s="28" t="str">
        <f>dados!C3</f>
        <v>001</v>
      </c>
      <c r="C11" s="29" t="str">
        <f>dados!D3</f>
        <v>PRESIDÊNCIA DO TJ/AC</v>
      </c>
      <c r="D11" s="28" t="str">
        <f>dados!E3&amp;"."&amp;dados!F3</f>
        <v>02.061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">
        <v>33</v>
      </c>
      <c r="I11" s="28" t="str">
        <f>dados!M3</f>
        <v>200 </v>
      </c>
      <c r="J11" s="28" t="str">
        <f>dados!N3</f>
        <v>CONVÊNIO</v>
      </c>
      <c r="K11" s="28" t="str">
        <f>dados!L3</f>
        <v>3</v>
      </c>
      <c r="L11" s="31">
        <f>dados!O3</f>
        <v>0</v>
      </c>
      <c r="M11" s="31">
        <f>dados!P3</f>
        <v>164089.16</v>
      </c>
      <c r="N11" s="31">
        <f>dados!Q3</f>
        <v>0</v>
      </c>
      <c r="O11" s="32">
        <f aca="true" t="shared" si="0" ref="O11:O31">L11+M11-N11</f>
        <v>164089.16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164089.16</v>
      </c>
      <c r="T11" s="31">
        <f>dados!U3</f>
        <v>104364.47</v>
      </c>
      <c r="U11" s="33">
        <f aca="true" t="shared" si="2" ref="U11:U31">IF(S11&gt;0,T11/S11,0)</f>
        <v>0.6360229402112851</v>
      </c>
      <c r="V11" s="31">
        <f>dados!V3</f>
        <v>104364.47</v>
      </c>
      <c r="W11" s="33">
        <f aca="true" t="shared" si="3" ref="W11:W31">IF(S11&gt;0,V11/S11,0)</f>
        <v>0.6360229402112851</v>
      </c>
      <c r="X11" s="31">
        <f>dados!W3</f>
        <v>104364.47</v>
      </c>
      <c r="Y11" s="33">
        <f aca="true" t="shared" si="4" ref="Y11:Y31">IF(S11&gt;0,X11/S11,0)</f>
        <v>0.6360229402112851</v>
      </c>
    </row>
    <row r="12" spans="2:25" ht="16.5" customHeight="1">
      <c r="B12" s="12" t="str">
        <f>dados!C4</f>
        <v>001</v>
      </c>
      <c r="C12" s="13" t="str">
        <f>dados!D4</f>
        <v>PRESIDÊNCIA DO TJ/AC</v>
      </c>
      <c r="D12" s="12" t="str">
        <f>dados!E4&amp;"."&amp;dados!F4</f>
        <v>02.061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">
        <v>33</v>
      </c>
      <c r="I12" s="12" t="str">
        <f>dados!M4</f>
        <v>100 </v>
      </c>
      <c r="J12" s="12" t="str">
        <f>dados!N4</f>
        <v>RP</v>
      </c>
      <c r="K12" s="12" t="str">
        <f>dados!L4</f>
        <v>4</v>
      </c>
      <c r="L12" s="16">
        <f>dados!O4</f>
        <v>1001</v>
      </c>
      <c r="M12" s="16">
        <f>dados!P4</f>
        <v>140633.92</v>
      </c>
      <c r="N12" s="16">
        <f>dados!Q4</f>
        <v>0</v>
      </c>
      <c r="O12" s="16">
        <f t="shared" si="0"/>
        <v>141634.92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141634.92</v>
      </c>
      <c r="T12" s="16">
        <f>dados!U4</f>
        <v>36613.15</v>
      </c>
      <c r="U12" s="18">
        <f t="shared" si="2"/>
        <v>0.2585036938630671</v>
      </c>
      <c r="V12" s="16">
        <f>dados!V4</f>
        <v>8037.5</v>
      </c>
      <c r="W12" s="18">
        <f t="shared" si="3"/>
        <v>0.05674801101310326</v>
      </c>
      <c r="X12" s="16">
        <f>dados!W4</f>
        <v>5119.5</v>
      </c>
      <c r="Y12" s="18">
        <f t="shared" si="4"/>
        <v>0.036145747108128415</v>
      </c>
    </row>
    <row r="13" spans="2:25" ht="16.5" customHeight="1">
      <c r="B13" s="28" t="str">
        <f>dados!C5</f>
        <v>001</v>
      </c>
      <c r="C13" s="29" t="str">
        <f>dados!D5</f>
        <v>PRESIDÊNCIA DO TJ/AC</v>
      </c>
      <c r="D13" s="28" t="str">
        <f>dados!E5&amp;"."&amp;dados!F5</f>
        <v>02.061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">
        <v>33</v>
      </c>
      <c r="I13" s="28" t="str">
        <f>dados!M5</f>
        <v>200 </v>
      </c>
      <c r="J13" s="28" t="str">
        <f>dados!N5</f>
        <v>CONVÊNIO</v>
      </c>
      <c r="K13" s="28" t="str">
        <f>dados!L5</f>
        <v>4</v>
      </c>
      <c r="L13" s="31">
        <f>dados!O5</f>
        <v>0</v>
      </c>
      <c r="M13" s="31">
        <f>dados!P5</f>
        <v>1231094.74</v>
      </c>
      <c r="N13" s="31">
        <f>dados!Q5</f>
        <v>0</v>
      </c>
      <c r="O13" s="31">
        <f t="shared" si="0"/>
        <v>1231094.74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1231094.74</v>
      </c>
      <c r="T13" s="31">
        <f>dados!U5</f>
        <v>162179.71</v>
      </c>
      <c r="U13" s="33">
        <f t="shared" si="2"/>
        <v>0.13173617328589998</v>
      </c>
      <c r="V13" s="31">
        <f>dados!V5</f>
        <v>9571.36</v>
      </c>
      <c r="W13" s="33">
        <f t="shared" si="3"/>
        <v>0.007774673783432785</v>
      </c>
      <c r="X13" s="31">
        <f>dados!W5</f>
        <v>9571.36</v>
      </c>
      <c r="Y13" s="33">
        <f t="shared" si="4"/>
        <v>0.007774673783432785</v>
      </c>
    </row>
    <row r="14" spans="2:25" ht="16.5" customHeight="1">
      <c r="B14" s="12" t="str">
        <f>dados!C6</f>
        <v>001</v>
      </c>
      <c r="C14" s="13" t="str">
        <f>dados!D6</f>
        <v>PRESIDÊNCIA DO TJ/AC</v>
      </c>
      <c r="D14" s="12" t="str">
        <f>dados!E6&amp;"."&amp;dados!F6</f>
        <v>02.061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">
        <v>33</v>
      </c>
      <c r="I14" s="12" t="str">
        <f>dados!M6</f>
        <v>100 </v>
      </c>
      <c r="J14" s="12" t="str">
        <f>dados!N6</f>
        <v>RP</v>
      </c>
      <c r="K14" s="12" t="str">
        <f>dados!L6</f>
        <v>1</v>
      </c>
      <c r="L14" s="16">
        <f>dados!O6</f>
        <v>2</v>
      </c>
      <c r="M14" s="16">
        <f>dados!P6</f>
        <v>26000</v>
      </c>
      <c r="N14" s="16">
        <f>dados!Q6</f>
        <v>0</v>
      </c>
      <c r="O14" s="16">
        <f t="shared" si="0"/>
        <v>26002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26002</v>
      </c>
      <c r="T14" s="16">
        <f>dados!U6</f>
        <v>25608.15</v>
      </c>
      <c r="U14" s="18">
        <f t="shared" si="2"/>
        <v>0.9848530882239829</v>
      </c>
      <c r="V14" s="16">
        <f>dados!V6</f>
        <v>25608.15</v>
      </c>
      <c r="W14" s="18">
        <f t="shared" si="3"/>
        <v>0.9848530882239829</v>
      </c>
      <c r="X14" s="16">
        <f>dados!W6</f>
        <v>25608.15</v>
      </c>
      <c r="Y14" s="18">
        <f t="shared" si="4"/>
        <v>0.9848530882239829</v>
      </c>
    </row>
    <row r="15" spans="2:25" ht="16.5" customHeight="1">
      <c r="B15" s="28" t="str">
        <f>dados!C7</f>
        <v>002</v>
      </c>
      <c r="C15" s="29" t="str">
        <f>dados!D7</f>
        <v>DIRETORIA DE GESTÃO DE PESSOAS</v>
      </c>
      <c r="D15" s="28" t="str">
        <f>dados!E7&amp;"."&amp;dados!F7</f>
        <v>02.122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">
        <v>33</v>
      </c>
      <c r="I15" s="28" t="str">
        <f>dados!M7</f>
        <v>100 </v>
      </c>
      <c r="J15" s="28" t="str">
        <f>dados!N7</f>
        <v>RP</v>
      </c>
      <c r="K15" s="28" t="str">
        <f>dados!L7</f>
        <v>1</v>
      </c>
      <c r="L15" s="31">
        <f>dados!O7</f>
        <v>42266963.77</v>
      </c>
      <c r="M15" s="31">
        <f>dados!P7</f>
        <v>11079760.99</v>
      </c>
      <c r="N15" s="31">
        <f>dados!Q7</f>
        <v>659000</v>
      </c>
      <c r="O15" s="31">
        <f t="shared" si="0"/>
        <v>52687724.760000005</v>
      </c>
      <c r="P15" s="31">
        <f>dados!X7</f>
        <v>0</v>
      </c>
      <c r="Q15" s="31">
        <f>dados!Y7</f>
        <v>0</v>
      </c>
      <c r="R15" s="31">
        <f>dados!T7</f>
        <v>4309664.63</v>
      </c>
      <c r="S15" s="31">
        <f t="shared" si="1"/>
        <v>56997389.39000001</v>
      </c>
      <c r="T15" s="31">
        <f>dados!U7</f>
        <v>51315756.46</v>
      </c>
      <c r="U15" s="33">
        <f t="shared" si="2"/>
        <v>0.9003176638297608</v>
      </c>
      <c r="V15" s="31">
        <f>dados!V7</f>
        <v>51315756.46</v>
      </c>
      <c r="W15" s="33">
        <f t="shared" si="3"/>
        <v>0.9003176638297608</v>
      </c>
      <c r="X15" s="31">
        <f>dados!W7</f>
        <v>51315756.46</v>
      </c>
      <c r="Y15" s="33">
        <f t="shared" si="4"/>
        <v>0.9003176638297608</v>
      </c>
    </row>
    <row r="16" spans="2:25" ht="16.5" customHeight="1">
      <c r="B16" s="12" t="str">
        <f>dados!C8</f>
        <v>002</v>
      </c>
      <c r="C16" s="13" t="str">
        <f>dados!D8</f>
        <v>DIRETORIA DE GESTÃO DE PESSOAS</v>
      </c>
      <c r="D16" s="12" t="str">
        <f>dados!E8&amp;"."&amp;dados!F8</f>
        <v>02.122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">
        <v>33</v>
      </c>
      <c r="I16" s="12" t="str">
        <f>dados!M8</f>
        <v>100 </v>
      </c>
      <c r="J16" s="12" t="str">
        <f>dados!N8</f>
        <v>RP</v>
      </c>
      <c r="K16" s="12" t="str">
        <f>dados!L8</f>
        <v>3</v>
      </c>
      <c r="L16" s="16">
        <f>dados!O8</f>
        <v>7714572.49</v>
      </c>
      <c r="M16" s="16">
        <f>dados!P8</f>
        <v>829000</v>
      </c>
      <c r="N16" s="16">
        <f>dados!Q8</f>
        <v>25000</v>
      </c>
      <c r="O16" s="16">
        <f t="shared" si="0"/>
        <v>8518572.49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8518572.49</v>
      </c>
      <c r="T16" s="16">
        <f>dados!U8</f>
        <v>4699650.37</v>
      </c>
      <c r="U16" s="18">
        <f t="shared" si="2"/>
        <v>0.5516945914960454</v>
      </c>
      <c r="V16" s="16">
        <f>dados!V8</f>
        <v>4674850.37</v>
      </c>
      <c r="W16" s="18">
        <f t="shared" si="3"/>
        <v>0.5487833055934939</v>
      </c>
      <c r="X16" s="16">
        <f>dados!W8</f>
        <v>4659143.05</v>
      </c>
      <c r="Y16" s="18">
        <f t="shared" si="4"/>
        <v>0.5469394144933784</v>
      </c>
    </row>
    <row r="17" spans="2:25" ht="16.5" customHeight="1">
      <c r="B17" s="28" t="str">
        <f>dados!C9</f>
        <v>002</v>
      </c>
      <c r="C17" s="29" t="str">
        <f>dados!D9</f>
        <v>DIRETORIA DE GESTÃO DE PESSOAS</v>
      </c>
      <c r="D17" s="28" t="str">
        <f>dados!E9&amp;"."&amp;dados!F9</f>
        <v>02.122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">
        <v>33</v>
      </c>
      <c r="I17" s="28" t="str">
        <f>dados!M9</f>
        <v>100 </v>
      </c>
      <c r="J17" s="28" t="str">
        <f>dados!N9</f>
        <v>RP</v>
      </c>
      <c r="K17" s="28" t="str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 t="str">
        <f>dados!C10</f>
        <v>002</v>
      </c>
      <c r="C18" s="13" t="str">
        <f>dados!D10</f>
        <v>DIRETORIA DE GESTÃO DE PESSOAS</v>
      </c>
      <c r="D18" s="12" t="str">
        <f>dados!E10&amp;"."&amp;dados!F10</f>
        <v>02.122</v>
      </c>
      <c r="E18" s="12" t="str">
        <f>dados!G10&amp;"."&amp;dados!H10</f>
        <v>2220.2172</v>
      </c>
      <c r="F18" s="13" t="str">
        <f>dados!I10</f>
        <v>PROG. GES MANU. SER. EST. JUDICIÁRIO-PREST. JURISD. DO TJ/AC</v>
      </c>
      <c r="G18" s="13" t="str">
        <f>dados!J10</f>
        <v>GESTÃO ADMINISTRATIVA DO TRIBUNAL DE JUSTIÇA / AC / DIPES</v>
      </c>
      <c r="H18" s="12" t="s">
        <v>33</v>
      </c>
      <c r="I18" s="12" t="str">
        <f>dados!M10</f>
        <v>100 </v>
      </c>
      <c r="J18" s="12" t="str">
        <f>dados!N10</f>
        <v>RP</v>
      </c>
      <c r="K18" s="12" t="str">
        <f>dados!L10</f>
        <v>6</v>
      </c>
      <c r="L18" s="16">
        <f>dados!O10</f>
        <v>0</v>
      </c>
      <c r="M18" s="16">
        <f>dados!P10</f>
        <v>91000</v>
      </c>
      <c r="N18" s="16">
        <f>dados!Q10</f>
        <v>0</v>
      </c>
      <c r="O18" s="16">
        <f t="shared" si="0"/>
        <v>91000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91000</v>
      </c>
      <c r="T18" s="16">
        <f>dados!U10</f>
        <v>82690.76</v>
      </c>
      <c r="U18" s="18">
        <f t="shared" si="2"/>
        <v>0.9086896703296703</v>
      </c>
      <c r="V18" s="16">
        <f>dados!V10</f>
        <v>53076.72</v>
      </c>
      <c r="W18" s="18">
        <f t="shared" si="3"/>
        <v>0.5832606593406594</v>
      </c>
      <c r="X18" s="16">
        <f>dados!W10</f>
        <v>53076.72</v>
      </c>
      <c r="Y18" s="18">
        <f t="shared" si="4"/>
        <v>0.5832606593406594</v>
      </c>
    </row>
    <row r="19" spans="2:25" ht="16.5" customHeight="1">
      <c r="B19" s="28" t="str">
        <f>dados!C11</f>
        <v>002</v>
      </c>
      <c r="C19" s="29" t="str">
        <f>dados!D11</f>
        <v>DIRETORIA DE GESTÃO DE PESSOAS</v>
      </c>
      <c r="D19" s="28" t="str">
        <f>dados!E11&amp;"."&amp;dados!F11</f>
        <v>02.301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">
        <v>33</v>
      </c>
      <c r="I19" s="28" t="str">
        <f>dados!M11</f>
        <v>100 </v>
      </c>
      <c r="J19" s="28" t="str">
        <f>dados!N11</f>
        <v>RP</v>
      </c>
      <c r="K19" s="28" t="str">
        <f>dados!L11</f>
        <v>3</v>
      </c>
      <c r="L19" s="31">
        <f>dados!O11</f>
        <v>2</v>
      </c>
      <c r="M19" s="31">
        <f>dados!P11</f>
        <v>0</v>
      </c>
      <c r="N19" s="31">
        <f>dados!Q11</f>
        <v>0</v>
      </c>
      <c r="O19" s="31">
        <f t="shared" si="0"/>
        <v>2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2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 t="str">
        <f>dados!C12</f>
        <v>002</v>
      </c>
      <c r="C20" s="13" t="str">
        <f>dados!D12</f>
        <v>DIRETORIA DE GESTÃO DE PESSOAS</v>
      </c>
      <c r="D20" s="12" t="str">
        <f>dados!E12&amp;"."&amp;dados!F12</f>
        <v>02.301</v>
      </c>
      <c r="E20" s="12" t="str">
        <f>dados!G12&amp;"."&amp;dados!H12</f>
        <v>2220.2165</v>
      </c>
      <c r="F20" s="13" t="str">
        <f>dados!I12</f>
        <v>PROG. GES MANU. SER. EST. JUDICIÁRIO-PREST. JURISD. DO TJ/AC</v>
      </c>
      <c r="G20" s="13" t="str">
        <f>dados!J12</f>
        <v>PROGRAMA QUALIDADE DE VIDA.</v>
      </c>
      <c r="H20" s="12" t="s">
        <v>33</v>
      </c>
      <c r="I20" s="12" t="str">
        <f>dados!M12</f>
        <v>100 </v>
      </c>
      <c r="J20" s="12" t="str">
        <f>dados!N12</f>
        <v>RP</v>
      </c>
      <c r="K20" s="12" t="str">
        <f>dados!L12</f>
        <v>4</v>
      </c>
      <c r="L20" s="16">
        <f>dados!O12</f>
        <v>1</v>
      </c>
      <c r="M20" s="16">
        <f>dados!P12</f>
        <v>0</v>
      </c>
      <c r="N20" s="16">
        <f>dados!Q12</f>
        <v>0</v>
      </c>
      <c r="O20" s="16">
        <f t="shared" si="0"/>
        <v>1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1</v>
      </c>
      <c r="T20" s="16">
        <f>dados!U12</f>
        <v>0</v>
      </c>
      <c r="U20" s="18">
        <f t="shared" si="2"/>
        <v>0</v>
      </c>
      <c r="V20" s="16">
        <f>dados!V12</f>
        <v>0</v>
      </c>
      <c r="W20" s="18">
        <f t="shared" si="3"/>
        <v>0</v>
      </c>
      <c r="X20" s="16">
        <f>dados!W12</f>
        <v>0</v>
      </c>
      <c r="Y20" s="18">
        <f t="shared" si="4"/>
        <v>0</v>
      </c>
    </row>
    <row r="21" spans="2:25" ht="16.5" customHeight="1">
      <c r="B21" s="28" t="str">
        <f>dados!C13</f>
        <v>002</v>
      </c>
      <c r="C21" s="29" t="str">
        <f>dados!D13</f>
        <v>DIRETORIA DE GESTÃO DE PESSOAS</v>
      </c>
      <c r="D21" s="28" t="str">
        <f>dados!E13&amp;"."&amp;dados!F13</f>
        <v>09.272</v>
      </c>
      <c r="E21" s="28" t="str">
        <f>dados!G13&amp;"."&amp;dados!H13</f>
        <v>2220.2164</v>
      </c>
      <c r="F21" s="29" t="str">
        <f>dados!I13</f>
        <v>PROG. GES MANU. SER. EST. JUDICIÁRIO-PREST. JURISD. DO TJ/AC</v>
      </c>
      <c r="G21" s="29" t="str">
        <f>dados!J13</f>
        <v>CUSTEIO DE INATIVOS E PENSIONISTAS DO TRIBUNAL DE JUSTIÇA.</v>
      </c>
      <c r="H21" s="28" t="s">
        <v>33</v>
      </c>
      <c r="I21" s="28" t="str">
        <f>dados!M13</f>
        <v>100 </v>
      </c>
      <c r="J21" s="28" t="str">
        <f>dados!N13</f>
        <v>RP</v>
      </c>
      <c r="K21" s="28" t="str">
        <f>dados!L13</f>
        <v>1</v>
      </c>
      <c r="L21" s="31">
        <f>dados!O13</f>
        <v>26189342.11</v>
      </c>
      <c r="M21" s="31">
        <f>dados!P13</f>
        <v>7014448.55</v>
      </c>
      <c r="N21" s="31">
        <f>dados!Q13</f>
        <v>0</v>
      </c>
      <c r="O21" s="31">
        <f t="shared" si="0"/>
        <v>33203790.66</v>
      </c>
      <c r="P21" s="31">
        <f>dados!X13</f>
        <v>0</v>
      </c>
      <c r="Q21" s="31">
        <f>dados!Y13</f>
        <v>0</v>
      </c>
      <c r="R21" s="31">
        <f>dados!T13</f>
        <v>0</v>
      </c>
      <c r="S21" s="31">
        <f t="shared" si="1"/>
        <v>33203790.66</v>
      </c>
      <c r="T21" s="31">
        <f>dados!U13</f>
        <v>26721993.97</v>
      </c>
      <c r="U21" s="33">
        <f t="shared" si="2"/>
        <v>0.8047874486268068</v>
      </c>
      <c r="V21" s="31">
        <f>dados!V13</f>
        <v>26721993.97</v>
      </c>
      <c r="W21" s="33">
        <f t="shared" si="3"/>
        <v>0.8047874486268068</v>
      </c>
      <c r="X21" s="31">
        <f>dados!W13</f>
        <v>26721993.97</v>
      </c>
      <c r="Y21" s="33">
        <f t="shared" si="4"/>
        <v>0.8047874486268068</v>
      </c>
    </row>
    <row r="22" spans="2:25" ht="16.5" customHeight="1">
      <c r="B22" s="12" t="str">
        <f>dados!C14</f>
        <v>003</v>
      </c>
      <c r="C22" s="13" t="str">
        <f>dados!D14</f>
        <v>DIRETORIA DE GESTÃO ESTRATÉGICA</v>
      </c>
      <c r="D22" s="12" t="str">
        <f>dados!E14&amp;"."&amp;dados!F14</f>
        <v>02.122</v>
      </c>
      <c r="E22" s="12" t="str">
        <f>dados!G14&amp;"."&amp;dados!H14</f>
        <v>2220.2166</v>
      </c>
      <c r="F22" s="13" t="str">
        <f>dados!I14</f>
        <v>PROG. GES MANU. SER. EST. JUDICIÁRIO-PREST. JURISD. DO TJ/AC</v>
      </c>
      <c r="G22" s="13" t="str">
        <f>dados!J14</f>
        <v>MODERNIZAÇÃO E DESENVOLVIMENTO INSTITUCIONAL.</v>
      </c>
      <c r="H22" s="12" t="s">
        <v>33</v>
      </c>
      <c r="I22" s="12" t="str">
        <f>dados!M14</f>
        <v>100 </v>
      </c>
      <c r="J22" s="12" t="str">
        <f>dados!N14</f>
        <v>RP</v>
      </c>
      <c r="K22" s="12" t="str">
        <f>dados!L14</f>
        <v>3</v>
      </c>
      <c r="L22" s="16">
        <f>dados!O14</f>
        <v>12334.88</v>
      </c>
      <c r="M22" s="16">
        <f>dados!P14</f>
        <v>0</v>
      </c>
      <c r="N22" s="16">
        <f>dados!Q14</f>
        <v>0</v>
      </c>
      <c r="O22" s="16">
        <f t="shared" si="0"/>
        <v>12334.88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12334.88</v>
      </c>
      <c r="T22" s="16">
        <f>dados!U14</f>
        <v>0</v>
      </c>
      <c r="U22" s="18">
        <f t="shared" si="2"/>
        <v>0</v>
      </c>
      <c r="V22" s="16">
        <f>dados!V14</f>
        <v>0</v>
      </c>
      <c r="W22" s="18">
        <f t="shared" si="3"/>
        <v>0</v>
      </c>
      <c r="X22" s="16">
        <f>dados!W14</f>
        <v>0</v>
      </c>
      <c r="Y22" s="18">
        <f t="shared" si="4"/>
        <v>0</v>
      </c>
    </row>
    <row r="23" spans="2:25" ht="16.5" customHeight="1">
      <c r="B23" s="28" t="str">
        <f>dados!C15</f>
        <v>004</v>
      </c>
      <c r="C23" s="29" t="str">
        <f>dados!D15</f>
        <v>DIRETORIA DE INFORMAÇÃO INSTITUCIONAL</v>
      </c>
      <c r="D23" s="28" t="str">
        <f>dados!E15&amp;"."&amp;dados!F15</f>
        <v>02.131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">
        <v>33</v>
      </c>
      <c r="I23" s="28" t="str">
        <f>dados!M15</f>
        <v>100 </v>
      </c>
      <c r="J23" s="28" t="str">
        <f>dados!N15</f>
        <v>RP</v>
      </c>
      <c r="K23" s="28" t="str">
        <f>dados!L15</f>
        <v>3</v>
      </c>
      <c r="L23" s="31">
        <f>dados!O15</f>
        <v>20003</v>
      </c>
      <c r="M23" s="31">
        <f>dados!P15</f>
        <v>0</v>
      </c>
      <c r="N23" s="31">
        <f>dados!Q15</f>
        <v>0</v>
      </c>
      <c r="O23" s="31">
        <f t="shared" si="0"/>
        <v>20003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20003</v>
      </c>
      <c r="T23" s="31">
        <f>dados!U15</f>
        <v>8384.88</v>
      </c>
      <c r="U23" s="33">
        <f t="shared" si="2"/>
        <v>0.4191811228315752</v>
      </c>
      <c r="V23" s="31">
        <f>dados!V15</f>
        <v>8384.88</v>
      </c>
      <c r="W23" s="33">
        <f t="shared" si="3"/>
        <v>0.4191811228315752</v>
      </c>
      <c r="X23" s="31">
        <f>dados!W15</f>
        <v>8384.88</v>
      </c>
      <c r="Y23" s="33">
        <f t="shared" si="4"/>
        <v>0.4191811228315752</v>
      </c>
    </row>
    <row r="24" spans="2:25" ht="16.5" customHeight="1">
      <c r="B24" s="12" t="str">
        <f>dados!C16</f>
        <v>004</v>
      </c>
      <c r="C24" s="13" t="str">
        <f>dados!D16</f>
        <v>DIRETORIA DE INFORMAÇÃO INSTITUCIONAL</v>
      </c>
      <c r="D24" s="12" t="str">
        <f>dados!E16&amp;"."&amp;dados!F16</f>
        <v>02.131</v>
      </c>
      <c r="E24" s="12" t="str">
        <f>dados!G16&amp;"."&amp;dados!H16</f>
        <v>2220.2167</v>
      </c>
      <c r="F24" s="13" t="str">
        <f>dados!I16</f>
        <v>PROG. GES MANU. SER. EST. JUDICIÁRIO-PREST. JURISD. DO TJ/AC</v>
      </c>
      <c r="G24" s="13" t="str">
        <f>dados!J16</f>
        <v>PLANO ESTRATÉGICO DE COMUNICAÇÃO</v>
      </c>
      <c r="H24" s="12" t="s">
        <v>33</v>
      </c>
      <c r="I24" s="12" t="str">
        <f>dados!M16</f>
        <v>100 </v>
      </c>
      <c r="J24" s="12" t="str">
        <f>dados!N16</f>
        <v>RP</v>
      </c>
      <c r="K24" s="12" t="str">
        <f>dados!L16</f>
        <v>4</v>
      </c>
      <c r="L24" s="16">
        <f>dados!O16</f>
        <v>1</v>
      </c>
      <c r="M24" s="16">
        <f>dados!P16</f>
        <v>0</v>
      </c>
      <c r="N24" s="16">
        <f>dados!Q16</f>
        <v>0</v>
      </c>
      <c r="O24" s="16">
        <f t="shared" si="0"/>
        <v>1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 t="str">
        <f>dados!C17</f>
        <v>005</v>
      </c>
      <c r="C25" s="29" t="str">
        <f>dados!D17</f>
        <v>DIRETORIA DE TECNOLOGIA E INFORMAÇÃO</v>
      </c>
      <c r="D25" s="28" t="str">
        <f>dados!E17&amp;"."&amp;dados!F17</f>
        <v>02.126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">
        <v>33</v>
      </c>
      <c r="I25" s="28" t="str">
        <f>dados!M17</f>
        <v>100 </v>
      </c>
      <c r="J25" s="28" t="str">
        <f>dados!N17</f>
        <v>RP</v>
      </c>
      <c r="K25" s="28" t="str">
        <f>dados!L17</f>
        <v>3</v>
      </c>
      <c r="L25" s="31">
        <f>dados!O17</f>
        <v>10004</v>
      </c>
      <c r="M25" s="31">
        <f>dados!P17</f>
        <v>20000</v>
      </c>
      <c r="N25" s="31">
        <f>dados!Q17</f>
        <v>0</v>
      </c>
      <c r="O25" s="31">
        <f t="shared" si="0"/>
        <v>30004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30004</v>
      </c>
      <c r="T25" s="31">
        <f>dados!U17</f>
        <v>21719.48</v>
      </c>
      <c r="U25" s="33">
        <f t="shared" si="2"/>
        <v>0.7238861485135315</v>
      </c>
      <c r="V25" s="31">
        <f>dados!V17</f>
        <v>21719.48</v>
      </c>
      <c r="W25" s="33">
        <f t="shared" si="3"/>
        <v>0.7238861485135315</v>
      </c>
      <c r="X25" s="31">
        <f>dados!W17</f>
        <v>21719.48</v>
      </c>
      <c r="Y25" s="33">
        <f t="shared" si="4"/>
        <v>0.7238861485135315</v>
      </c>
    </row>
    <row r="26" spans="2:25" ht="16.5" customHeight="1">
      <c r="B26" s="12" t="str">
        <f>dados!C18</f>
        <v>005</v>
      </c>
      <c r="C26" s="13" t="str">
        <f>dados!D18</f>
        <v>DIRETORIA DE TECNOLOGIA E INFORMAÇÃO</v>
      </c>
      <c r="D26" s="12" t="str">
        <f>dados!E18&amp;"."&amp;dados!F18</f>
        <v>02.126</v>
      </c>
      <c r="E26" s="12" t="str">
        <f>dados!G18&amp;"."&amp;dados!H18</f>
        <v>2220.2168</v>
      </c>
      <c r="F26" s="13" t="str">
        <f>dados!I18</f>
        <v>PROG. GES MANU. SER. EST. JUDICIÁRIO-PREST. JURISD. DO TJ/AC</v>
      </c>
      <c r="G26" s="13" t="str">
        <f>dados!J18</f>
        <v>PLANO ESTRATÉGICO DE TECNOLOGIA DA INFORMAÇÃO</v>
      </c>
      <c r="H26" s="12" t="s">
        <v>33</v>
      </c>
      <c r="I26" s="12" t="str">
        <f>dados!M18</f>
        <v>100 </v>
      </c>
      <c r="J26" s="12" t="str">
        <f>dados!N18</f>
        <v>RP</v>
      </c>
      <c r="K26" s="12" t="str">
        <f>dados!L18</f>
        <v>4</v>
      </c>
      <c r="L26" s="16">
        <f>dados!O18</f>
        <v>2</v>
      </c>
      <c r="M26" s="16">
        <f>dados!P18</f>
        <v>0</v>
      </c>
      <c r="N26" s="16">
        <f>dados!Q18</f>
        <v>0</v>
      </c>
      <c r="O26" s="16">
        <f t="shared" si="0"/>
        <v>2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2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 t="str">
        <f>dados!C19</f>
        <v>006</v>
      </c>
      <c r="C27" s="29" t="str">
        <f>dados!D19</f>
        <v>DIRETORIA DE LOGÍSTICA</v>
      </c>
      <c r="D27" s="28" t="str">
        <f>dados!E19&amp;"."&amp;dados!F19</f>
        <v>02.122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">
        <v>33</v>
      </c>
      <c r="I27" s="28" t="str">
        <f>dados!M19</f>
        <v>100 </v>
      </c>
      <c r="J27" s="28" t="str">
        <f>dados!N19</f>
        <v>RP</v>
      </c>
      <c r="K27" s="28" t="str">
        <f>dados!L19</f>
        <v>3</v>
      </c>
      <c r="L27" s="31">
        <f>dados!O19</f>
        <v>1</v>
      </c>
      <c r="M27" s="31">
        <f>dados!P19</f>
        <v>0</v>
      </c>
      <c r="N27" s="31">
        <f>dados!Q19</f>
        <v>0</v>
      </c>
      <c r="O27" s="31">
        <f t="shared" si="0"/>
        <v>1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1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 t="str">
        <f>dados!C20</f>
        <v>006</v>
      </c>
      <c r="C28" s="13" t="str">
        <f>dados!D20</f>
        <v>DIRETORIA DE LOGÍSTICA</v>
      </c>
      <c r="D28" s="12" t="str">
        <f>dados!E20&amp;"."&amp;dados!F20</f>
        <v>02.122</v>
      </c>
      <c r="E28" s="12" t="str">
        <f>dados!G20&amp;"."&amp;dados!H20</f>
        <v>2220.1907</v>
      </c>
      <c r="F28" s="13" t="str">
        <f>dados!I20</f>
        <v>PROG. GES MANU. SER. EST. JUDICIÁRIO-PREST. JURISD. DO TJ/AC</v>
      </c>
      <c r="G28" s="13" t="str">
        <f>dados!J20</f>
        <v>PLANO DE OBRAS.</v>
      </c>
      <c r="H28" s="12" t="s">
        <v>33</v>
      </c>
      <c r="I28" s="12" t="str">
        <f>dados!M20</f>
        <v>100 </v>
      </c>
      <c r="J28" s="12" t="str">
        <f>dados!N20</f>
        <v>RP</v>
      </c>
      <c r="K28" s="12" t="str">
        <f>dados!L20</f>
        <v>4</v>
      </c>
      <c r="L28" s="16">
        <f>dados!O20</f>
        <v>2</v>
      </c>
      <c r="M28" s="16">
        <f>dados!P20</f>
        <v>0</v>
      </c>
      <c r="N28" s="16">
        <f>dados!Q20</f>
        <v>0</v>
      </c>
      <c r="O28" s="16">
        <f t="shared" si="0"/>
        <v>2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</v>
      </c>
      <c r="T28" s="16">
        <f>dados!U20</f>
        <v>0</v>
      </c>
      <c r="U28" s="18">
        <f t="shared" si="2"/>
        <v>0</v>
      </c>
      <c r="V28" s="16">
        <f>dados!V20</f>
        <v>0</v>
      </c>
      <c r="W28" s="18">
        <f t="shared" si="3"/>
        <v>0</v>
      </c>
      <c r="X28" s="16">
        <f>dados!W20</f>
        <v>0</v>
      </c>
      <c r="Y28" s="18">
        <f t="shared" si="4"/>
        <v>0</v>
      </c>
    </row>
    <row r="29" spans="2:25" ht="16.5" customHeight="1">
      <c r="B29" s="28" t="str">
        <f>dados!C21</f>
        <v>006</v>
      </c>
      <c r="C29" s="29" t="str">
        <f>dados!D21</f>
        <v>DIRETORIA DE LOGÍSTICA</v>
      </c>
      <c r="D29" s="28" t="str">
        <f>dados!E21&amp;"."&amp;dados!F21</f>
        <v>02.122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">
        <v>33</v>
      </c>
      <c r="I29" s="28" t="str">
        <f>dados!M21</f>
        <v>100 </v>
      </c>
      <c r="J29" s="28" t="str">
        <f>dados!N21</f>
        <v>RP</v>
      </c>
      <c r="K29" s="28" t="str">
        <f>dados!L21</f>
        <v>3</v>
      </c>
      <c r="L29" s="31">
        <f>dados!O21</f>
        <v>60006</v>
      </c>
      <c r="M29" s="31">
        <f>dados!P21</f>
        <v>3000</v>
      </c>
      <c r="N29" s="31">
        <f>dados!Q21</f>
        <v>3000</v>
      </c>
      <c r="O29" s="31">
        <f t="shared" si="0"/>
        <v>60006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60006</v>
      </c>
      <c r="T29" s="31">
        <f>dados!U21</f>
        <v>30671.53</v>
      </c>
      <c r="U29" s="33">
        <f t="shared" si="2"/>
        <v>0.5111410525614105</v>
      </c>
      <c r="V29" s="31">
        <f>dados!V21</f>
        <v>27578.03</v>
      </c>
      <c r="W29" s="33">
        <f t="shared" si="3"/>
        <v>0.45958787454587874</v>
      </c>
      <c r="X29" s="31">
        <f>dados!W21</f>
        <v>27578.03</v>
      </c>
      <c r="Y29" s="33">
        <f t="shared" si="4"/>
        <v>0.45958787454587874</v>
      </c>
    </row>
    <row r="30" spans="2:25" ht="16.5" customHeight="1">
      <c r="B30" s="12" t="str">
        <f>dados!C22</f>
        <v>006</v>
      </c>
      <c r="C30" s="13" t="str">
        <f>dados!D22</f>
        <v>DIRETORIA DE LOGÍSTICA</v>
      </c>
      <c r="D30" s="12" t="str">
        <f>dados!E22&amp;"."&amp;dados!F22</f>
        <v>02.122</v>
      </c>
      <c r="E30" s="12" t="str">
        <f>dados!G22&amp;"."&amp;dados!H22</f>
        <v>2220.2169</v>
      </c>
      <c r="F30" s="13" t="str">
        <f>dados!I22</f>
        <v>PROG. GES MANU. SER. EST. JUDICIÁRIO-PREST. JURISD. DO TJ/AC</v>
      </c>
      <c r="G30" s="13" t="str">
        <f>dados!J22</f>
        <v>GESTÃO ADMINISTRATIVA DO TRIBUNAL DE JUSTIÇA  / AC.</v>
      </c>
      <c r="H30" s="12" t="s">
        <v>33</v>
      </c>
      <c r="I30" s="12" t="str">
        <f>dados!M22</f>
        <v>100 </v>
      </c>
      <c r="J30" s="12" t="str">
        <f>dados!N22</f>
        <v>RP</v>
      </c>
      <c r="K30" s="12" t="str">
        <f>dados!L22</f>
        <v>4</v>
      </c>
      <c r="L30" s="16">
        <f>dados!O22</f>
        <v>2</v>
      </c>
      <c r="M30" s="16">
        <f>dados!P22</f>
        <v>0</v>
      </c>
      <c r="N30" s="16">
        <f>dados!Q22</f>
        <v>0</v>
      </c>
      <c r="O30" s="16">
        <f t="shared" si="0"/>
        <v>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2</v>
      </c>
      <c r="T30" s="16">
        <f>dados!U22</f>
        <v>0</v>
      </c>
      <c r="U30" s="18">
        <f t="shared" si="2"/>
        <v>0</v>
      </c>
      <c r="V30" s="16">
        <f>dados!V22</f>
        <v>0</v>
      </c>
      <c r="W30" s="18">
        <f t="shared" si="3"/>
        <v>0</v>
      </c>
      <c r="X30" s="16">
        <f>dados!W22</f>
        <v>0</v>
      </c>
      <c r="Y30" s="18">
        <f t="shared" si="4"/>
        <v>0</v>
      </c>
    </row>
    <row r="31" spans="2:25" ht="16.5" customHeight="1">
      <c r="B31" s="28" t="str">
        <f>dados!C23</f>
        <v>007</v>
      </c>
      <c r="C31" s="29" t="str">
        <f>dados!D23</f>
        <v>ESCOLA DO PODER JUDICIÁRIO</v>
      </c>
      <c r="D31" s="28" t="str">
        <f>dados!E23&amp;"."&amp;dados!F23</f>
        <v>02.128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">
        <v>33</v>
      </c>
      <c r="I31" s="28" t="str">
        <f>dados!M23</f>
        <v>100 </v>
      </c>
      <c r="J31" s="28" t="str">
        <f>dados!N23</f>
        <v>RP</v>
      </c>
      <c r="K31" s="28" t="str">
        <f>dados!L23</f>
        <v>3</v>
      </c>
      <c r="L31" s="31">
        <f>dados!O23</f>
        <v>87137.6</v>
      </c>
      <c r="M31" s="31">
        <f>dados!P23</f>
        <v>63726.67</v>
      </c>
      <c r="N31" s="31">
        <f>dados!Q23</f>
        <v>0</v>
      </c>
      <c r="O31" s="31">
        <f t="shared" si="0"/>
        <v>150864.27000000002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150864.27000000002</v>
      </c>
      <c r="T31" s="31">
        <f>dados!U23</f>
        <v>69417.95</v>
      </c>
      <c r="U31" s="33">
        <f t="shared" si="2"/>
        <v>0.46013512675996765</v>
      </c>
      <c r="V31" s="31">
        <f>dados!V23</f>
        <v>69417.95</v>
      </c>
      <c r="W31" s="33">
        <f t="shared" si="3"/>
        <v>0.46013512675996765</v>
      </c>
      <c r="X31" s="31">
        <f>dados!W23</f>
        <v>69417.95</v>
      </c>
      <c r="Y31" s="33">
        <f t="shared" si="4"/>
        <v>0.46013512675996765</v>
      </c>
    </row>
    <row r="32" spans="2:25" ht="16.5" customHeight="1">
      <c r="B32" s="23" t="str">
        <f>dados!C24</f>
        <v>007</v>
      </c>
      <c r="C32" s="24" t="str">
        <f>dados!D24</f>
        <v>ESCOLA DO PODER JUDICIÁRIO</v>
      </c>
      <c r="D32" s="25" t="str">
        <f>dados!E24&amp;"."&amp;dados!F24</f>
        <v>02.128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">
        <v>33</v>
      </c>
      <c r="I32" s="23" t="str">
        <f>dados!M24</f>
        <v>200 </v>
      </c>
      <c r="J32" s="23" t="str">
        <f>dados!N24</f>
        <v>CONVÊNIO</v>
      </c>
      <c r="K32" s="23" t="str">
        <f>dados!L24</f>
        <v>3</v>
      </c>
      <c r="L32" s="20">
        <f>dados!O24</f>
        <v>0</v>
      </c>
      <c r="M32" s="22">
        <f>dados!P24</f>
        <v>19287.16</v>
      </c>
      <c r="N32" s="22">
        <f>dados!Q24</f>
        <v>0</v>
      </c>
      <c r="O32" s="27">
        <f>L32+M32-N32</f>
        <v>19287.16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19287.16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 t="str">
        <f>dados!C25</f>
        <v>007</v>
      </c>
      <c r="C33" s="29" t="str">
        <f>dados!D25</f>
        <v>ESCOLA DO PODER JUDICIÁRIO</v>
      </c>
      <c r="D33" s="28" t="str">
        <f>dados!E25&amp;"."&amp;dados!F25</f>
        <v>02.128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">
        <v>33</v>
      </c>
      <c r="I33" s="28" t="str">
        <f>dados!M25</f>
        <v>100 </v>
      </c>
      <c r="J33" s="28" t="str">
        <f>dados!N25</f>
        <v>RP</v>
      </c>
      <c r="K33" s="28" t="str">
        <f>dados!L25</f>
        <v>4</v>
      </c>
      <c r="L33" s="31">
        <f>dados!O25</f>
        <v>135097.36</v>
      </c>
      <c r="M33" s="31">
        <f>dados!P25</f>
        <v>1217.74</v>
      </c>
      <c r="N33" s="31">
        <f>dados!Q25</f>
        <v>30000</v>
      </c>
      <c r="O33" s="32">
        <f aca="true" t="shared" si="5" ref="O33:O44">L33+M33-N33</f>
        <v>106315.09999999998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4">O33-P33+Q33+R33</f>
        <v>106315.09999999998</v>
      </c>
      <c r="T33" s="31">
        <f>dados!U25</f>
        <v>12072</v>
      </c>
      <c r="U33" s="33">
        <f aca="true" t="shared" si="7" ref="U33:U44">IF(S33&gt;0,T33/S33,0)</f>
        <v>0.11354925123524319</v>
      </c>
      <c r="V33" s="31">
        <f>dados!V25</f>
        <v>0</v>
      </c>
      <c r="W33" s="33">
        <f aca="true" t="shared" si="8" ref="W33:W44">IF(S33&gt;0,V33/S33,0)</f>
        <v>0</v>
      </c>
      <c r="X33" s="31">
        <f>dados!W25</f>
        <v>0</v>
      </c>
      <c r="Y33" s="33">
        <f aca="true" t="shared" si="9" ref="Y33:Y44">IF(S33&gt;0,X33/S33,0)</f>
        <v>0</v>
      </c>
    </row>
    <row r="34" spans="2:25" ht="16.5" customHeight="1">
      <c r="B34" s="12" t="str">
        <f>dados!C26</f>
        <v>007</v>
      </c>
      <c r="C34" s="13" t="str">
        <f>dados!D26</f>
        <v>ESCOLA DO PODER JUDICIÁRIO</v>
      </c>
      <c r="D34" s="12" t="str">
        <f>dados!E26&amp;"."&amp;dados!F26</f>
        <v>02.128</v>
      </c>
      <c r="E34" s="12" t="str">
        <f>dados!G26&amp;"."&amp;dados!H26</f>
        <v>2220.2170</v>
      </c>
      <c r="F34" s="13" t="str">
        <f>dados!I26</f>
        <v>PROG. GES MANU. SER. EST. JUDICIÁRIO-PREST. JURISD. DO TJ/AC</v>
      </c>
      <c r="G34" s="13" t="str">
        <f>dados!J26</f>
        <v>PLANO ESTRATÉGICO DE CAPACITAÇÃO.</v>
      </c>
      <c r="H34" s="12" t="s">
        <v>33</v>
      </c>
      <c r="I34" s="12" t="str">
        <f>dados!M26</f>
        <v>200 </v>
      </c>
      <c r="J34" s="12" t="str">
        <f>dados!N26</f>
        <v>CONVÊNIO</v>
      </c>
      <c r="K34" s="12" t="str">
        <f>dados!L26</f>
        <v>4</v>
      </c>
      <c r="L34" s="16">
        <f>dados!O26</f>
        <v>0</v>
      </c>
      <c r="M34" s="16">
        <f>dados!P26</f>
        <v>116087.19</v>
      </c>
      <c r="N34" s="16">
        <f>dados!Q26</f>
        <v>0</v>
      </c>
      <c r="O34" s="16">
        <f t="shared" si="5"/>
        <v>116087.19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116087.19</v>
      </c>
      <c r="T34" s="16">
        <f>dados!U26</f>
        <v>0</v>
      </c>
      <c r="U34" s="18">
        <f t="shared" si="7"/>
        <v>0</v>
      </c>
      <c r="V34" s="16">
        <f>dados!V26</f>
        <v>0</v>
      </c>
      <c r="W34" s="18">
        <f t="shared" si="8"/>
        <v>0</v>
      </c>
      <c r="X34" s="16">
        <f>dados!W26</f>
        <v>0</v>
      </c>
      <c r="Y34" s="18">
        <f t="shared" si="9"/>
        <v>0</v>
      </c>
    </row>
    <row r="35" spans="2:25" ht="16.5" customHeight="1">
      <c r="B35" s="28" t="str">
        <f>dados!C27</f>
        <v>008</v>
      </c>
      <c r="C35" s="29" t="str">
        <f>dados!D27</f>
        <v>DIRETORIA REGIONAL DO VALE DO ACRE</v>
      </c>
      <c r="D35" s="28" t="str">
        <f>dados!E27&amp;"."&amp;dados!F27</f>
        <v>02.122</v>
      </c>
      <c r="E35" s="28" t="str">
        <f>dados!G27&amp;"."&amp;dados!H27</f>
        <v>2220.2171</v>
      </c>
      <c r="F35" s="29" t="str">
        <f>dados!I27</f>
        <v>PROG. GES MANU. SER. EST. JUDICIÁRIO-PREST. JURISD. DO TJ/AC</v>
      </c>
      <c r="G35" s="29" t="str">
        <f>dados!J27</f>
        <v>GESTÃO ADMINISTRATIVA DO TRIBUNAL DE JUSTIÇA / AC.</v>
      </c>
      <c r="H35" s="28" t="s">
        <v>33</v>
      </c>
      <c r="I35" s="28" t="str">
        <f>dados!M27</f>
        <v>100 </v>
      </c>
      <c r="J35" s="28" t="str">
        <f>dados!N27</f>
        <v>RP</v>
      </c>
      <c r="K35" s="28" t="str">
        <f>dados!L27</f>
        <v>3</v>
      </c>
      <c r="L35" s="31">
        <f>dados!O27</f>
        <v>45571.7</v>
      </c>
      <c r="M35" s="31">
        <f>dados!P27</f>
        <v>50000</v>
      </c>
      <c r="N35" s="31">
        <f>dados!Q27</f>
        <v>0</v>
      </c>
      <c r="O35" s="31">
        <f t="shared" si="5"/>
        <v>95571.7</v>
      </c>
      <c r="P35" s="31">
        <f>dados!X27</f>
        <v>0</v>
      </c>
      <c r="Q35" s="31">
        <f>dados!Y27</f>
        <v>0</v>
      </c>
      <c r="R35" s="31">
        <f>dados!T27</f>
        <v>0</v>
      </c>
      <c r="S35" s="31">
        <f t="shared" si="6"/>
        <v>95571.7</v>
      </c>
      <c r="T35" s="31">
        <f>dados!U27</f>
        <v>95473.5</v>
      </c>
      <c r="U35" s="33">
        <f t="shared" si="7"/>
        <v>0.998972499181243</v>
      </c>
      <c r="V35" s="31">
        <f>dados!V27</f>
        <v>95473.5</v>
      </c>
      <c r="W35" s="33">
        <f t="shared" si="8"/>
        <v>0.998972499181243</v>
      </c>
      <c r="X35" s="31">
        <f>dados!W27</f>
        <v>95473.5</v>
      </c>
      <c r="Y35" s="33">
        <f t="shared" si="9"/>
        <v>0.998972499181243</v>
      </c>
    </row>
    <row r="36" spans="2:25" ht="16.5" customHeight="1">
      <c r="B36" s="12" t="str">
        <f>dados!C28</f>
        <v>009</v>
      </c>
      <c r="C36" s="13" t="str">
        <f>dados!D28</f>
        <v>1º GRAU DE JURISDIÇÃO</v>
      </c>
      <c r="D36" s="12" t="str">
        <f>dados!E28&amp;"."&amp;dados!F28</f>
        <v>02.122</v>
      </c>
      <c r="E36" s="12" t="str">
        <f>dados!G28&amp;"."&amp;dados!H28</f>
        <v>2220.4161</v>
      </c>
      <c r="F36" s="13" t="str">
        <f>dados!I28</f>
        <v>PROG. GES MANU. SER. EST. JUDICIÁRIO-PREST. JURISD. DO TJ/AC</v>
      </c>
      <c r="G36" s="13" t="str">
        <f>dados!J28</f>
        <v>CUSTEIO COM FOLHA DE PAGAMENTO - 1º GRAU DE JURISDIÇÃO</v>
      </c>
      <c r="H36" s="12" t="s">
        <v>33</v>
      </c>
      <c r="I36" s="12" t="str">
        <f>dados!M28</f>
        <v>100 </v>
      </c>
      <c r="J36" s="12" t="str">
        <f>dados!N28</f>
        <v>RP</v>
      </c>
      <c r="K36" s="12" t="str">
        <f>dados!L28</f>
        <v>1</v>
      </c>
      <c r="L36" s="16">
        <f>dados!O28</f>
        <v>125746816.27</v>
      </c>
      <c r="M36" s="16">
        <f>dados!P28</f>
        <v>2870740.83</v>
      </c>
      <c r="N36" s="16">
        <f>dados!Q28</f>
        <v>11512000</v>
      </c>
      <c r="O36" s="16">
        <f t="shared" si="5"/>
        <v>117105557.1</v>
      </c>
      <c r="P36" s="16">
        <f>dados!X28</f>
        <v>0</v>
      </c>
      <c r="Q36" s="16">
        <f>dados!Y28</f>
        <v>0</v>
      </c>
      <c r="R36" s="16">
        <f>dados!T28</f>
        <v>4309664.63</v>
      </c>
      <c r="S36" s="16">
        <f t="shared" si="6"/>
        <v>121415221.72999999</v>
      </c>
      <c r="T36" s="16">
        <f>dados!U28</f>
        <v>74931647.2</v>
      </c>
      <c r="U36" s="18">
        <f t="shared" si="7"/>
        <v>0.6171520022969694</v>
      </c>
      <c r="V36" s="16">
        <f>dados!V28</f>
        <v>74930647.2</v>
      </c>
      <c r="W36" s="18">
        <f t="shared" si="8"/>
        <v>0.6171437660973748</v>
      </c>
      <c r="X36" s="16">
        <f>dados!W28</f>
        <v>74930647.2</v>
      </c>
      <c r="Y36" s="18">
        <f t="shared" si="9"/>
        <v>0.6171437660973748</v>
      </c>
    </row>
    <row r="37" spans="2:25" ht="16.5" customHeight="1">
      <c r="B37" s="28" t="str">
        <f>dados!C29</f>
        <v>009</v>
      </c>
      <c r="C37" s="29" t="str">
        <f>dados!D29</f>
        <v>1º GRAU DE JURISDIÇÃO</v>
      </c>
      <c r="D37" s="28" t="str">
        <f>dados!E29&amp;"."&amp;dados!F29</f>
        <v>02.122</v>
      </c>
      <c r="E37" s="28" t="str">
        <f>dados!G29&amp;"."&amp;dados!H29</f>
        <v>2220.4161</v>
      </c>
      <c r="F37" s="29" t="str">
        <f>dados!I29</f>
        <v>PROG. GES MANU. SER. EST. JUDICIÁRIO-PREST. JURISD. DO TJ/AC</v>
      </c>
      <c r="G37" s="29" t="str">
        <f>dados!J29</f>
        <v>CUSTEIO COM FOLHA DE PAGAMENTO - 1º GRAU DE JURISDIÇÃO</v>
      </c>
      <c r="H37" s="28" t="s">
        <v>33</v>
      </c>
      <c r="I37" s="28" t="str">
        <f>dados!M29</f>
        <v>100 </v>
      </c>
      <c r="J37" s="28" t="str">
        <f>dados!N29</f>
        <v>RP</v>
      </c>
      <c r="K37" s="28" t="str">
        <f>dados!L29</f>
        <v>3</v>
      </c>
      <c r="L37" s="31">
        <f>dados!O29</f>
        <v>1</v>
      </c>
      <c r="M37" s="31">
        <f>dados!P29</f>
        <v>0</v>
      </c>
      <c r="N37" s="31">
        <f>dados!Q29</f>
        <v>0</v>
      </c>
      <c r="O37" s="31">
        <f t="shared" si="5"/>
        <v>1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1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 t="str">
        <f>dados!C30</f>
        <v>009</v>
      </c>
      <c r="C38" s="13" t="str">
        <f>dados!D30</f>
        <v>1º GRAU DE JURISDIÇÃO</v>
      </c>
      <c r="D38" s="12" t="str">
        <f>dados!E30&amp;"."&amp;dados!F30</f>
        <v>02.122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">
        <v>33</v>
      </c>
      <c r="I38" s="12" t="str">
        <f>dados!M30</f>
        <v>100 </v>
      </c>
      <c r="J38" s="12" t="str">
        <f>dados!N30</f>
        <v>RP</v>
      </c>
      <c r="K38" s="12" t="str">
        <f>dados!L30</f>
        <v>3</v>
      </c>
      <c r="L38" s="16">
        <f>dados!O30</f>
        <v>3</v>
      </c>
      <c r="M38" s="16">
        <f>dados!P30</f>
        <v>0</v>
      </c>
      <c r="N38" s="16">
        <f>dados!Q30</f>
        <v>0</v>
      </c>
      <c r="O38" s="16">
        <f t="shared" si="5"/>
        <v>3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3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 t="str">
        <f>dados!C31</f>
        <v>009</v>
      </c>
      <c r="C39" s="29" t="str">
        <f>dados!D31</f>
        <v>1º GRAU DE JURISDIÇÃO</v>
      </c>
      <c r="D39" s="28" t="str">
        <f>dados!E31&amp;"."&amp;dados!F31</f>
        <v>02.122</v>
      </c>
      <c r="E39" s="28" t="str">
        <f>dados!G31&amp;"."&amp;dados!H31</f>
        <v>2220.4162</v>
      </c>
      <c r="F39" s="29" t="str">
        <f>dados!I31</f>
        <v>PROG. GES MANU. SER. EST. JUDICIÁRIO-PREST. JURISD. DO TJ/AC</v>
      </c>
      <c r="G39" s="29" t="str">
        <f>dados!J31</f>
        <v>PLANO DE OBRAS</v>
      </c>
      <c r="H39" s="28" t="s">
        <v>33</v>
      </c>
      <c r="I39" s="28" t="str">
        <f>dados!M31</f>
        <v>100 </v>
      </c>
      <c r="J39" s="28" t="str">
        <f>dados!N31</f>
        <v>RP</v>
      </c>
      <c r="K39" s="28" t="str">
        <f>dados!L31</f>
        <v>4</v>
      </c>
      <c r="L39" s="31">
        <f>dados!O31</f>
        <v>3</v>
      </c>
      <c r="M39" s="31">
        <f>dados!P31</f>
        <v>65817.72</v>
      </c>
      <c r="N39" s="31">
        <f>dados!Q31</f>
        <v>0</v>
      </c>
      <c r="O39" s="31">
        <f t="shared" si="5"/>
        <v>65820.72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65820.72</v>
      </c>
      <c r="T39" s="31">
        <f>dados!U31</f>
        <v>28299.85</v>
      </c>
      <c r="U39" s="33">
        <f t="shared" si="7"/>
        <v>0.4299535161572222</v>
      </c>
      <c r="V39" s="31">
        <f>dados!V31</f>
        <v>28299.85</v>
      </c>
      <c r="W39" s="33">
        <f t="shared" si="8"/>
        <v>0.4299535161572222</v>
      </c>
      <c r="X39" s="31">
        <f>dados!W31</f>
        <v>28299.85</v>
      </c>
      <c r="Y39" s="33">
        <f t="shared" si="9"/>
        <v>0.4299535161572222</v>
      </c>
    </row>
    <row r="40" spans="2:25" ht="16.5" customHeight="1">
      <c r="B40" s="12" t="str">
        <f>dados!C32</f>
        <v>009</v>
      </c>
      <c r="C40" s="13" t="str">
        <f>dados!D32</f>
        <v>1º GRAU DE JURISDIÇÃO</v>
      </c>
      <c r="D40" s="12" t="str">
        <f>dados!E32&amp;"."&amp;dados!F32</f>
        <v>02.122</v>
      </c>
      <c r="E40" s="12" t="str">
        <f>dados!G32&amp;"."&amp;dados!H32</f>
        <v>2220.4162</v>
      </c>
      <c r="F40" s="13" t="str">
        <f>dados!I32</f>
        <v>PROG. GES MANU. SER. EST. JUDICIÁRIO-PREST. JURISD. DO TJ/AC</v>
      </c>
      <c r="G40" s="13" t="str">
        <f>dados!J32</f>
        <v>PLANO DE OBRAS</v>
      </c>
      <c r="H40" s="12" t="s">
        <v>33</v>
      </c>
      <c r="I40" s="12" t="str">
        <f>dados!M32</f>
        <v>200 </v>
      </c>
      <c r="J40" s="12" t="str">
        <f>dados!N32</f>
        <v>CONVÊNIO</v>
      </c>
      <c r="K40" s="12" t="str">
        <f>dados!L32</f>
        <v>4</v>
      </c>
      <c r="L40" s="16">
        <f>dados!O32</f>
        <v>0</v>
      </c>
      <c r="M40" s="16">
        <f>dados!P32</f>
        <v>397962.73</v>
      </c>
      <c r="N40" s="16">
        <f>dados!Q32</f>
        <v>0</v>
      </c>
      <c r="O40" s="16">
        <f t="shared" si="5"/>
        <v>397962.73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397962.73</v>
      </c>
      <c r="T40" s="16">
        <f>dados!U32</f>
        <v>169961.22</v>
      </c>
      <c r="U40" s="18">
        <f t="shared" si="7"/>
        <v>0.42707823418539725</v>
      </c>
      <c r="V40" s="16">
        <f>dados!V32</f>
        <v>169961.22</v>
      </c>
      <c r="W40" s="18">
        <f t="shared" si="8"/>
        <v>0.42707823418539725</v>
      </c>
      <c r="X40" s="16">
        <f>dados!W32</f>
        <v>169961.22</v>
      </c>
      <c r="Y40" s="18">
        <f t="shared" si="9"/>
        <v>0.42707823418539725</v>
      </c>
    </row>
    <row r="41" spans="2:25" ht="16.5" customHeight="1">
      <c r="B41" s="28" t="str">
        <f>dados!C33</f>
        <v>009</v>
      </c>
      <c r="C41" s="29" t="str">
        <f>dados!D33</f>
        <v>1º GRAU DE JURISDIÇÃO</v>
      </c>
      <c r="D41" s="28" t="str">
        <f>dados!E33&amp;"."&amp;dados!F33</f>
        <v>02.122</v>
      </c>
      <c r="E41" s="28" t="str">
        <f>dados!G33&amp;"."&amp;dados!H33</f>
        <v>2220.4163</v>
      </c>
      <c r="F41" s="29" t="str">
        <f>dados!I33</f>
        <v>PROG. GES MANU. SER. EST. JUDICIÁRIO-PREST. JURISD. DO TJ/AC</v>
      </c>
      <c r="G41" s="29" t="str">
        <f>dados!J33</f>
        <v>GESTÃO ADMINISTRATIVA DO 1º GRAU</v>
      </c>
      <c r="H41" s="28" t="s">
        <v>33</v>
      </c>
      <c r="I41" s="28" t="str">
        <f>dados!M33</f>
        <v>100 </v>
      </c>
      <c r="J41" s="28" t="str">
        <f>dados!N33</f>
        <v>RP</v>
      </c>
      <c r="K41" s="28" t="str">
        <f>dados!L33</f>
        <v>3</v>
      </c>
      <c r="L41" s="31">
        <f>dados!O33</f>
        <v>15226106.39</v>
      </c>
      <c r="M41" s="31">
        <f>dados!P33</f>
        <v>1500000</v>
      </c>
      <c r="N41" s="31">
        <f>dados!Q33</f>
        <v>0</v>
      </c>
      <c r="O41" s="31">
        <f t="shared" si="5"/>
        <v>16726106.39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16726106.39</v>
      </c>
      <c r="T41" s="31">
        <f>dados!U33</f>
        <v>14133548.93</v>
      </c>
      <c r="U41" s="33">
        <f t="shared" si="7"/>
        <v>0.8449993441659556</v>
      </c>
      <c r="V41" s="31">
        <f>dados!V33</f>
        <v>14133179.63</v>
      </c>
      <c r="W41" s="33">
        <f t="shared" si="8"/>
        <v>0.844977264909051</v>
      </c>
      <c r="X41" s="31">
        <f>dados!W33</f>
        <v>14133179.63</v>
      </c>
      <c r="Y41" s="33">
        <f t="shared" si="9"/>
        <v>0.844977264909051</v>
      </c>
    </row>
    <row r="42" spans="2:25" ht="16.5" customHeight="1">
      <c r="B42" s="12" t="str">
        <f>dados!C34</f>
        <v>009</v>
      </c>
      <c r="C42" s="13" t="str">
        <f>dados!D34</f>
        <v>1º GRAU DE JURISDIÇÃO</v>
      </c>
      <c r="D42" s="12" t="str">
        <f>dados!E34&amp;"."&amp;dados!F34</f>
        <v>02.122</v>
      </c>
      <c r="E42" s="12" t="str">
        <f>dados!G34&amp;"."&amp;dados!H34</f>
        <v>2220.4163</v>
      </c>
      <c r="F42" s="13" t="str">
        <f>dados!I34</f>
        <v>PROG. GES MANU. SER. EST. JUDICIÁRIO-PREST. JURISD. DO TJ/AC</v>
      </c>
      <c r="G42" s="13" t="str">
        <f>dados!J34</f>
        <v>GESTÃO ADMINISTRATIVA DO 1º GRAU</v>
      </c>
      <c r="H42" s="12" t="s">
        <v>33</v>
      </c>
      <c r="I42" s="12" t="str">
        <f>dados!M34</f>
        <v>100 </v>
      </c>
      <c r="J42" s="12" t="str">
        <f>dados!N34</f>
        <v>RP</v>
      </c>
      <c r="K42" s="12" t="str">
        <f>dados!L34</f>
        <v>4</v>
      </c>
      <c r="L42" s="16">
        <f>dados!O34</f>
        <v>1</v>
      </c>
      <c r="M42" s="16">
        <f>dados!P34</f>
        <v>0</v>
      </c>
      <c r="N42" s="16">
        <f>dados!Q34</f>
        <v>0</v>
      </c>
      <c r="O42" s="16">
        <f t="shared" si="5"/>
        <v>1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1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 t="str">
        <f>dados!C35</f>
        <v>009</v>
      </c>
      <c r="C43" s="29" t="str">
        <f>dados!D35</f>
        <v>1º GRAU DE JURISDIÇÃO</v>
      </c>
      <c r="D43" s="28" t="str">
        <f>dados!E35&amp;"."&amp;dados!F35</f>
        <v>02.122</v>
      </c>
      <c r="E43" s="28" t="str">
        <f>dados!G35&amp;"."&amp;dados!H35</f>
        <v>2220.4165</v>
      </c>
      <c r="F43" s="29" t="str">
        <f>dados!I35</f>
        <v>PROG. GES MANU. SER. EST. JUDICIÁRIO-PREST. JURISD. DO TJ/AC</v>
      </c>
      <c r="G43" s="29" t="str">
        <f>dados!J35</f>
        <v>MODERNIZAÇÃO E EXPANSÃO DA INFRAESTRUTURA TECN. DO 1º GRAU </v>
      </c>
      <c r="H43" s="28" t="s">
        <v>33</v>
      </c>
      <c r="I43" s="28" t="str">
        <f>dados!M35</f>
        <v>100 </v>
      </c>
      <c r="J43" s="28" t="str">
        <f>dados!N35</f>
        <v>RP</v>
      </c>
      <c r="K43" s="28" t="str">
        <f>dados!L35</f>
        <v>3</v>
      </c>
      <c r="L43" s="31">
        <f>dados!O35</f>
        <v>2</v>
      </c>
      <c r="M43" s="31">
        <f>dados!P35</f>
        <v>0</v>
      </c>
      <c r="N43" s="31">
        <f>dados!Q35</f>
        <v>0</v>
      </c>
      <c r="O43" s="31">
        <f t="shared" si="5"/>
        <v>2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2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 t="str">
        <f>dados!C36</f>
        <v>009</v>
      </c>
      <c r="C44" s="13" t="str">
        <f>dados!D36</f>
        <v>1º GRAU DE JURISDIÇÃO</v>
      </c>
      <c r="D44" s="12" t="str">
        <f>dados!E36&amp;"."&amp;dados!F36</f>
        <v>02.122</v>
      </c>
      <c r="E44" s="12" t="str">
        <f>dados!G36&amp;"."&amp;dados!H36</f>
        <v>2220.4165</v>
      </c>
      <c r="F44" s="13" t="str">
        <f>dados!I36</f>
        <v>PROG. GES MANU. SER. EST. JUDICIÁRIO-PREST. JURISD. DO TJ/AC</v>
      </c>
      <c r="G44" s="13" t="str">
        <f>dados!J36</f>
        <v>MODERNIZAÇÃO E EXPANSÃO DA INFRAESTRUTURA TECN. DO 1º GRAU </v>
      </c>
      <c r="H44" s="12" t="s">
        <v>33</v>
      </c>
      <c r="I44" s="12" t="str">
        <f>dados!M36</f>
        <v>100 </v>
      </c>
      <c r="J44" s="12" t="str">
        <f>dados!N36</f>
        <v>RP</v>
      </c>
      <c r="K44" s="12" t="str">
        <f>dados!L36</f>
        <v>4</v>
      </c>
      <c r="L44" s="16">
        <f>dados!O36</f>
        <v>1</v>
      </c>
      <c r="M44" s="16">
        <f>dados!P36</f>
        <v>0</v>
      </c>
      <c r="N44" s="16">
        <f>dados!Q36</f>
        <v>0</v>
      </c>
      <c r="O44" s="16">
        <f t="shared" si="5"/>
        <v>1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1</v>
      </c>
      <c r="T44" s="16">
        <f>dados!U36</f>
        <v>0</v>
      </c>
      <c r="U44" s="18">
        <f t="shared" si="7"/>
        <v>0</v>
      </c>
      <c r="V44" s="16">
        <f>dados!V36</f>
        <v>0</v>
      </c>
      <c r="W44" s="18">
        <f t="shared" si="8"/>
        <v>0</v>
      </c>
      <c r="X44" s="16">
        <f>dados!W36</f>
        <v>0</v>
      </c>
      <c r="Y44" s="18">
        <f t="shared" si="9"/>
        <v>0</v>
      </c>
    </row>
    <row r="45" spans="2:25" ht="16.5" customHeight="1">
      <c r="B45" s="28" t="str">
        <f>dados!C37</f>
        <v>009</v>
      </c>
      <c r="C45" s="29" t="str">
        <f>dados!D37</f>
        <v>1º GRAU DE JURISDIÇÃO</v>
      </c>
      <c r="D45" s="28" t="str">
        <f>dados!E37&amp;"."&amp;dados!F37</f>
        <v>02.128</v>
      </c>
      <c r="E45" s="28" t="str">
        <f>dados!G37&amp;"."&amp;dados!H37</f>
        <v>2220.1945</v>
      </c>
      <c r="F45" s="29" t="str">
        <f>dados!I37</f>
        <v>PROG. GES MANU. SER. EST. JUDICIÁRIO-PREST. JURISD. DO TJ/AC</v>
      </c>
      <c r="G45" s="29" t="str">
        <f>dados!J37</f>
        <v>PLANO ESTRATÉGICO DE CAPACITAÇÃO 1º GRAU</v>
      </c>
      <c r="H45" s="28" t="s">
        <v>33</v>
      </c>
      <c r="I45" s="28" t="str">
        <f>dados!M37</f>
        <v>100 </v>
      </c>
      <c r="J45" s="28" t="str">
        <f>dados!N37</f>
        <v>RP</v>
      </c>
      <c r="K45" s="28" t="str">
        <f>dados!L37</f>
        <v>3</v>
      </c>
      <c r="L45" s="31">
        <f>dados!O37</f>
        <v>426903.6</v>
      </c>
      <c r="M45" s="31">
        <f>dados!P37</f>
        <v>0</v>
      </c>
      <c r="N45" s="31">
        <f>dados!Q37</f>
        <v>0</v>
      </c>
      <c r="O45" s="31">
        <f aca="true" t="shared" si="10" ref="O45:O50">L45+M45-N45</f>
        <v>426903.6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aca="true" t="shared" si="11" ref="S45:S50">O45-P45+Q45+R45</f>
        <v>426903.6</v>
      </c>
      <c r="T45" s="31">
        <f>dados!U37</f>
        <v>211800.83</v>
      </c>
      <c r="U45" s="33">
        <f aca="true" t="shared" si="12" ref="U45:U51">IF(S45&gt;0,T45/S45,0)</f>
        <v>0.4961326866299558</v>
      </c>
      <c r="V45" s="31">
        <f>dados!V37</f>
        <v>211800.83</v>
      </c>
      <c r="W45" s="33">
        <f aca="true" t="shared" si="13" ref="W45:W51">IF(S45&gt;0,V45/S45,0)</f>
        <v>0.4961326866299558</v>
      </c>
      <c r="X45" s="31">
        <f>dados!W37</f>
        <v>211800.83</v>
      </c>
      <c r="Y45" s="33">
        <f aca="true" t="shared" si="14" ref="Y45:Y51">IF(S45&gt;0,X45/S45,0)</f>
        <v>0.4961326866299558</v>
      </c>
    </row>
    <row r="46" spans="2:25" ht="16.5" customHeight="1">
      <c r="B46" s="12" t="str">
        <f>dados!C38</f>
        <v>617</v>
      </c>
      <c r="C46" s="13" t="str">
        <f>dados!D38</f>
        <v>FUNDO ESPECIAL DO PODER JUDICIÁRIO - FUNEJ</v>
      </c>
      <c r="D46" s="12" t="str">
        <f>dados!E38&amp;"."&amp;dados!F38</f>
        <v>02.061</v>
      </c>
      <c r="E46" s="12" t="str">
        <f>dados!G38&amp;"."&amp;dados!H38</f>
        <v>2220.2643</v>
      </c>
      <c r="F46" s="13" t="str">
        <f>dados!I38</f>
        <v>PROG. GES MANU. SER. EST. JUDICIÁRIO-PREST. JURISD. DO TJ/AC</v>
      </c>
      <c r="G46" s="13" t="str">
        <f>dados!J38</f>
        <v>MANUTENÇÃO DAS ATIVIDADES DO FUNDO ESP. DO PODER JUDICIÁRIO</v>
      </c>
      <c r="H46" s="12" t="s">
        <v>33</v>
      </c>
      <c r="I46" s="12" t="str">
        <f>dados!M38</f>
        <v>700 </v>
      </c>
      <c r="J46" s="12" t="str">
        <f>dados!N38</f>
        <v>RECURSOS PRÓPRIO INDIRETAS</v>
      </c>
      <c r="K46" s="12" t="str">
        <f>dados!L38</f>
        <v>3</v>
      </c>
      <c r="L46" s="16">
        <f>dados!O38</f>
        <v>14850000</v>
      </c>
      <c r="M46" s="16">
        <f>dados!P38</f>
        <v>5545000</v>
      </c>
      <c r="N46" s="16">
        <f>dados!Q38</f>
        <v>45000</v>
      </c>
      <c r="O46" s="16">
        <f t="shared" si="10"/>
        <v>20350000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 t="shared" si="11"/>
        <v>20350000</v>
      </c>
      <c r="T46" s="16">
        <f>dados!U38</f>
        <v>13831036.31</v>
      </c>
      <c r="U46" s="18">
        <f t="shared" si="12"/>
        <v>0.679657803931204</v>
      </c>
      <c r="V46" s="16">
        <f>dados!V38</f>
        <v>10647978.56</v>
      </c>
      <c r="W46" s="18">
        <f t="shared" si="13"/>
        <v>0.5232421896805897</v>
      </c>
      <c r="X46" s="16">
        <f>dados!W38</f>
        <v>10591986.55</v>
      </c>
      <c r="Y46" s="18">
        <f t="shared" si="14"/>
        <v>0.5204907395577396</v>
      </c>
    </row>
    <row r="47" spans="2:25" ht="16.5" customHeight="1">
      <c r="B47" s="28" t="str">
        <f>dados!C39</f>
        <v>617</v>
      </c>
      <c r="C47" s="29" t="str">
        <f>dados!D39</f>
        <v>FUNDO ESPECIAL DO PODER JUDICIÁRIO - FUNEJ</v>
      </c>
      <c r="D47" s="28" t="str">
        <f>dados!E39&amp;"."&amp;dados!F39</f>
        <v>02.061</v>
      </c>
      <c r="E47" s="28" t="str">
        <f>dados!G39&amp;"."&amp;dados!H39</f>
        <v>2220.2643</v>
      </c>
      <c r="F47" s="29" t="str">
        <f>dados!I39</f>
        <v>PROG. GES MANU. SER. EST. JUDICIÁRIO-PREST. JURISD. DO TJ/AC</v>
      </c>
      <c r="G47" s="29" t="str">
        <f>dados!J39</f>
        <v>MANUTENÇÃO DAS ATIVIDADES DO FUNDO ESP. DO PODER JUDICIÁRIO</v>
      </c>
      <c r="H47" s="28" t="s">
        <v>33</v>
      </c>
      <c r="I47" s="28" t="str">
        <f>dados!M39</f>
        <v>700 </v>
      </c>
      <c r="J47" s="28" t="str">
        <f>dados!N39</f>
        <v>RECURSOS PRÓPRIO INDIRETAS</v>
      </c>
      <c r="K47" s="28" t="str">
        <f>dados!L39</f>
        <v>4</v>
      </c>
      <c r="L47" s="31">
        <f>dados!O39</f>
        <v>5550000</v>
      </c>
      <c r="M47" s="31">
        <f>dados!P39</f>
        <v>1119364.37</v>
      </c>
      <c r="N47" s="31">
        <f>dados!Q39</f>
        <v>190000</v>
      </c>
      <c r="O47" s="31">
        <f t="shared" si="10"/>
        <v>6479364.37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 t="shared" si="11"/>
        <v>6479364.37</v>
      </c>
      <c r="T47" s="31">
        <f>dados!U39</f>
        <v>497373.46</v>
      </c>
      <c r="U47" s="33">
        <f t="shared" si="12"/>
        <v>0.07676269331338748</v>
      </c>
      <c r="V47" s="31">
        <f>dados!V39</f>
        <v>457717.88</v>
      </c>
      <c r="W47" s="33">
        <f t="shared" si="13"/>
        <v>0.07064240469624955</v>
      </c>
      <c r="X47" s="31">
        <f>dados!W39</f>
        <v>358964.38</v>
      </c>
      <c r="Y47" s="33">
        <f t="shared" si="14"/>
        <v>0.05540117201342082</v>
      </c>
    </row>
    <row r="48" spans="2:25" ht="16.5" customHeight="1">
      <c r="B48" s="12" t="str">
        <f>dados!C40</f>
        <v>631</v>
      </c>
      <c r="C48" s="13" t="str">
        <f>dados!D40</f>
        <v>FUNDO ESPECIAL DE COMPENSAÇÃO - FECOM</v>
      </c>
      <c r="D48" s="12" t="str">
        <f>dados!E40&amp;"."&amp;dados!F40</f>
        <v>02.061</v>
      </c>
      <c r="E48" s="12" t="str">
        <f>dados!G40&amp;"."&amp;dados!H40</f>
        <v>2220.2645</v>
      </c>
      <c r="F48" s="13" t="str">
        <f>dados!I40</f>
        <v>PROG. GES MANU. SER. EST. JUDICIÁRIO-PREST. JURISD. DO TJ/AC</v>
      </c>
      <c r="G48" s="13" t="str">
        <f>dados!J40</f>
        <v>MANUTENÇÃO DAS ATIVIDADES DO FUNDO ESPECIAL DE COMPENSAÇÃO</v>
      </c>
      <c r="H48" s="12" t="s">
        <v>33</v>
      </c>
      <c r="I48" s="12" t="str">
        <f>dados!M40</f>
        <v>700 </v>
      </c>
      <c r="J48" s="12" t="str">
        <f>dados!N40</f>
        <v>RECURSOS PRÓPRIO INDIRETAS</v>
      </c>
      <c r="K48" s="12" t="str">
        <f>dados!L40</f>
        <v>3</v>
      </c>
      <c r="L48" s="16">
        <f>dados!O40</f>
        <v>1560000</v>
      </c>
      <c r="M48" s="16">
        <f>dados!P40</f>
        <v>2257913.64</v>
      </c>
      <c r="N48" s="16">
        <f>dados!Q40</f>
        <v>0</v>
      </c>
      <c r="O48" s="16">
        <f t="shared" si="10"/>
        <v>3817913.64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 t="shared" si="11"/>
        <v>3817913.64</v>
      </c>
      <c r="T48" s="16">
        <f>dados!U40</f>
        <v>2206985.79</v>
      </c>
      <c r="U48" s="18">
        <f t="shared" si="12"/>
        <v>0.5780606891883495</v>
      </c>
      <c r="V48" s="16">
        <f>dados!V40</f>
        <v>2206985.79</v>
      </c>
      <c r="W48" s="18">
        <f t="shared" si="13"/>
        <v>0.5780606891883495</v>
      </c>
      <c r="X48" s="16">
        <f>dados!W40</f>
        <v>2206985.79</v>
      </c>
      <c r="Y48" s="18">
        <f t="shared" si="14"/>
        <v>0.5780606891883495</v>
      </c>
    </row>
    <row r="49" spans="2:25" ht="16.5" customHeight="1">
      <c r="B49" s="28" t="str">
        <f>dados!C41</f>
        <v>633</v>
      </c>
      <c r="C49" s="29" t="str">
        <f>dados!D41</f>
        <v>FUNDO ESTADUAL DE SEGURANÇA DOS MAGISTRADOS - FUNSEG</v>
      </c>
      <c r="D49" s="28" t="str">
        <f>dados!E41&amp;"."&amp;dados!F41</f>
        <v>02.061</v>
      </c>
      <c r="E49" s="28" t="str">
        <f>dados!G41&amp;"."&amp;dados!H41</f>
        <v>2220.2908</v>
      </c>
      <c r="F49" s="29" t="str">
        <f>dados!I41</f>
        <v>PROG. GES MANU. SER. EST. JUDICIÁRIO-PREST. JURISD. DO TJ/AC</v>
      </c>
      <c r="G49" s="29" t="str">
        <f>dados!J41</f>
        <v>MANUTENÇÃO DAS ATIV DO FUNDO ESTADUAL DE SEG DOS MAGISTRADOS</v>
      </c>
      <c r="H49" s="28" t="s">
        <v>33</v>
      </c>
      <c r="I49" s="28" t="str">
        <f>dados!M41</f>
        <v>700 </v>
      </c>
      <c r="J49" s="28" t="str">
        <f>dados!N41</f>
        <v>RECURSOS PRÓPRIO INDIRETAS</v>
      </c>
      <c r="K49" s="28" t="str">
        <f>dados!L41</f>
        <v>3</v>
      </c>
      <c r="L49" s="31">
        <f>dados!O41</f>
        <v>25002</v>
      </c>
      <c r="M49" s="31">
        <f>dados!P41</f>
        <v>1190000</v>
      </c>
      <c r="N49" s="31">
        <f>dados!Q41</f>
        <v>0</v>
      </c>
      <c r="O49" s="31">
        <f t="shared" si="10"/>
        <v>1215002</v>
      </c>
      <c r="P49" s="31">
        <f>dados!X41</f>
        <v>0</v>
      </c>
      <c r="Q49" s="31">
        <f>dados!Y41</f>
        <v>0</v>
      </c>
      <c r="R49" s="31">
        <f>dados!T41</f>
        <v>0</v>
      </c>
      <c r="S49" s="31">
        <f t="shared" si="11"/>
        <v>1215002</v>
      </c>
      <c r="T49" s="31">
        <f>dados!U41</f>
        <v>453869.21</v>
      </c>
      <c r="U49" s="33">
        <f t="shared" si="12"/>
        <v>0.37355429044561245</v>
      </c>
      <c r="V49" s="31">
        <f>dados!V41</f>
        <v>364304.49</v>
      </c>
      <c r="W49" s="33">
        <f t="shared" si="13"/>
        <v>0.29983859285828335</v>
      </c>
      <c r="X49" s="31">
        <f>dados!W41</f>
        <v>364304.49</v>
      </c>
      <c r="Y49" s="33">
        <f t="shared" si="14"/>
        <v>0.29983859285828335</v>
      </c>
    </row>
    <row r="50" spans="2:25" ht="16.5" customHeight="1" thickBot="1">
      <c r="B50" s="12" t="str">
        <f>dados!C42</f>
        <v>633</v>
      </c>
      <c r="C50" s="13" t="str">
        <f>dados!D42</f>
        <v>FUNDO ESTADUAL DE SEGURANÇA DOS MAGISTRADOS - FUNSEG</v>
      </c>
      <c r="D50" s="12" t="str">
        <f>dados!E42&amp;"."&amp;dados!F42</f>
        <v>02.061</v>
      </c>
      <c r="E50" s="12" t="str">
        <f>dados!G42&amp;"."&amp;dados!H42</f>
        <v>2220.2908</v>
      </c>
      <c r="F50" s="13" t="str">
        <f>dados!I42</f>
        <v>PROG. GES MANU. SER. EST. JUDICIÁRIO-PREST. JURISD. DO TJ/AC</v>
      </c>
      <c r="G50" s="13" t="str">
        <f>dados!J42</f>
        <v>MANUTENÇÃO DAS ATIV DO FUNDO ESTADUAL DE SEG DOS MAGISTRADOS</v>
      </c>
      <c r="H50" s="12" t="s">
        <v>33</v>
      </c>
      <c r="I50" s="12" t="str">
        <f>dados!M42</f>
        <v>700 </v>
      </c>
      <c r="J50" s="12" t="str">
        <f>dados!N42</f>
        <v>RECURSOS PRÓPRIO INDIRETAS</v>
      </c>
      <c r="K50" s="12" t="str">
        <f>dados!L42</f>
        <v>4</v>
      </c>
      <c r="L50" s="16">
        <f>dados!O42</f>
        <v>994998</v>
      </c>
      <c r="M50" s="16">
        <f>dados!P42</f>
        <v>2364522.67</v>
      </c>
      <c r="N50" s="16">
        <f>dados!Q42</f>
        <v>390000</v>
      </c>
      <c r="O50" s="16">
        <f t="shared" si="10"/>
        <v>2969520.67</v>
      </c>
      <c r="P50" s="16">
        <f>dados!X42</f>
        <v>0</v>
      </c>
      <c r="Q50" s="16">
        <f>dados!Y42</f>
        <v>0</v>
      </c>
      <c r="R50" s="16">
        <f>dados!T42</f>
        <v>0</v>
      </c>
      <c r="S50" s="16">
        <f t="shared" si="11"/>
        <v>2969520.67</v>
      </c>
      <c r="T50" s="16">
        <f>dados!U42</f>
        <v>1269429.19</v>
      </c>
      <c r="U50" s="18">
        <f t="shared" si="12"/>
        <v>0.42748622793725155</v>
      </c>
      <c r="V50" s="16">
        <f>dados!V42</f>
        <v>280670.67</v>
      </c>
      <c r="W50" s="18">
        <f t="shared" si="13"/>
        <v>0.09451716326998996</v>
      </c>
      <c r="X50" s="16">
        <f>dados!W42</f>
        <v>272310.67</v>
      </c>
      <c r="Y50" s="18">
        <f t="shared" si="14"/>
        <v>0.09170189409727193</v>
      </c>
    </row>
    <row r="51" spans="2:25" ht="18" customHeight="1" thickBot="1">
      <c r="B51" s="84" t="s">
        <v>42</v>
      </c>
      <c r="C51" s="85"/>
      <c r="D51" s="85"/>
      <c r="E51" s="85"/>
      <c r="F51" s="85"/>
      <c r="G51" s="85"/>
      <c r="H51" s="85"/>
      <c r="I51" s="85"/>
      <c r="J51" s="85"/>
      <c r="K51" s="86"/>
      <c r="L51" s="34">
        <f aca="true" t="shared" si="15" ref="L51:T51">SUM(L10:L50)</f>
        <v>240946889.17</v>
      </c>
      <c r="M51" s="34">
        <f t="shared" si="15"/>
        <v>38318371.660000004</v>
      </c>
      <c r="N51" s="34">
        <f t="shared" si="15"/>
        <v>12854000</v>
      </c>
      <c r="O51" s="34">
        <f t="shared" si="15"/>
        <v>266411260.82999992</v>
      </c>
      <c r="P51" s="34">
        <f t="shared" si="15"/>
        <v>0</v>
      </c>
      <c r="Q51" s="34">
        <f t="shared" si="15"/>
        <v>0</v>
      </c>
      <c r="R51" s="34">
        <f t="shared" si="15"/>
        <v>8619329.26</v>
      </c>
      <c r="S51" s="34">
        <f t="shared" si="15"/>
        <v>275030590.09</v>
      </c>
      <c r="T51" s="34">
        <f t="shared" si="15"/>
        <v>191142608.66000003</v>
      </c>
      <c r="U51" s="36">
        <f t="shared" si="12"/>
        <v>0.694986723467565</v>
      </c>
      <c r="V51" s="34">
        <f>SUM(V10:V50)</f>
        <v>186589439.24999997</v>
      </c>
      <c r="W51" s="36">
        <f t="shared" si="13"/>
        <v>0.678431585333621</v>
      </c>
      <c r="X51" s="34">
        <f>SUM(X10:X50)</f>
        <v>186407708.42</v>
      </c>
      <c r="Y51" s="36">
        <f t="shared" si="14"/>
        <v>0.6777708194532129</v>
      </c>
    </row>
    <row r="52" spans="2:25" ht="12.75">
      <c r="B52" s="45" t="s">
        <v>113</v>
      </c>
      <c r="C52" s="46"/>
      <c r="D52" s="46"/>
      <c r="E52" s="46"/>
      <c r="F52" s="46"/>
      <c r="G52" s="46"/>
      <c r="H52" s="46"/>
      <c r="I52" s="47"/>
      <c r="J52" s="47"/>
      <c r="K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8"/>
      <c r="W52" s="46"/>
      <c r="X52" s="48"/>
      <c r="Y52" s="46"/>
    </row>
    <row r="53" spans="2:25" ht="12.75">
      <c r="B53" s="49" t="s">
        <v>110</v>
      </c>
      <c r="C53" s="50"/>
      <c r="D53" s="46"/>
      <c r="E53" s="46"/>
      <c r="F53" s="46"/>
      <c r="G53" s="46" t="s">
        <v>112</v>
      </c>
      <c r="H53" s="46"/>
      <c r="I53" s="47"/>
      <c r="J53" s="51" t="s">
        <v>111</v>
      </c>
      <c r="K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8"/>
      <c r="W53" s="46"/>
      <c r="X53" s="48"/>
      <c r="Y53" s="46"/>
    </row>
    <row r="54" spans="2:25" ht="12.75">
      <c r="B54" s="63" t="s">
        <v>173</v>
      </c>
      <c r="C54" s="64" t="s">
        <v>171</v>
      </c>
      <c r="D54" s="52"/>
      <c r="E54" s="52"/>
      <c r="F54" s="52"/>
      <c r="G54" s="65" t="s">
        <v>172</v>
      </c>
      <c r="H54" s="52"/>
      <c r="I54" s="53"/>
      <c r="J54" s="53"/>
      <c r="K54" s="53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4"/>
      <c r="W54" s="52"/>
      <c r="X54" s="54"/>
      <c r="Y54" s="52"/>
    </row>
    <row r="55" spans="2:25" ht="12.75">
      <c r="B55" s="66"/>
      <c r="C55" s="66"/>
      <c r="D55" s="66"/>
      <c r="E55" s="67"/>
      <c r="F55" s="67"/>
      <c r="G55" s="67"/>
      <c r="H55" s="67"/>
      <c r="I55" s="68"/>
      <c r="J55" s="68"/>
      <c r="K55" s="68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9"/>
      <c r="W55" s="67"/>
      <c r="X55" s="69"/>
      <c r="Y55" s="67"/>
    </row>
    <row r="57" ht="12.75">
      <c r="D57" s="2"/>
    </row>
    <row r="58" ht="12.75">
      <c r="D58" s="2"/>
    </row>
  </sheetData>
  <sheetProtection formatCells="0" formatColumns="0" formatRows="0" insertColumns="0" insertRows="0" insertHyperlinks="0" deleteColumns="0" deleteRows="0" sort="0" autoFilter="0" pivotTables="0"/>
  <mergeCells count="22">
    <mergeCell ref="B1:Y1"/>
    <mergeCell ref="K8:K9"/>
    <mergeCell ref="S7:S8"/>
    <mergeCell ref="T7:Y7"/>
    <mergeCell ref="B8:C8"/>
    <mergeCell ref="B7:K7"/>
    <mergeCell ref="D5:E5"/>
    <mergeCell ref="D6:E6"/>
    <mergeCell ref="G2:Y3"/>
    <mergeCell ref="P7:P8"/>
    <mergeCell ref="B51:K51"/>
    <mergeCell ref="D8:D9"/>
    <mergeCell ref="E8:E9"/>
    <mergeCell ref="F8:G8"/>
    <mergeCell ref="H8:H9"/>
    <mergeCell ref="M7:N7"/>
    <mergeCell ref="B4:Y4"/>
    <mergeCell ref="F5:Y6"/>
    <mergeCell ref="Q7:R7"/>
    <mergeCell ref="I8:J8"/>
    <mergeCell ref="L7:L8"/>
    <mergeCell ref="O7:O8"/>
  </mergeCells>
  <hyperlinks>
    <hyperlink ref="J53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3">
      <selection activeCell="B2" sqref="B2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s="108" t="s">
        <v>168</v>
      </c>
      <c r="B2" s="109">
        <v>43343</v>
      </c>
      <c r="C2" s="108" t="s">
        <v>114</v>
      </c>
      <c r="D2" s="108" t="s">
        <v>72</v>
      </c>
      <c r="E2" s="108" t="s">
        <v>115</v>
      </c>
      <c r="F2" s="108" t="s">
        <v>116</v>
      </c>
      <c r="G2" s="108" t="s">
        <v>117</v>
      </c>
      <c r="H2" s="108" t="s">
        <v>118</v>
      </c>
      <c r="I2" s="108" t="s">
        <v>73</v>
      </c>
      <c r="J2" s="108" t="s">
        <v>74</v>
      </c>
      <c r="K2" s="108" t="s">
        <v>75</v>
      </c>
      <c r="L2" s="108" t="s">
        <v>119</v>
      </c>
      <c r="M2" s="108" t="s">
        <v>120</v>
      </c>
      <c r="N2" s="108" t="s">
        <v>76</v>
      </c>
      <c r="O2" s="108">
        <v>25004</v>
      </c>
      <c r="P2" s="108">
        <v>157703.58</v>
      </c>
      <c r="Q2" s="108">
        <v>0</v>
      </c>
      <c r="R2" s="108">
        <v>182707.58</v>
      </c>
      <c r="S2" s="108">
        <v>182707.58</v>
      </c>
      <c r="T2" s="108">
        <v>0</v>
      </c>
      <c r="U2" s="108">
        <v>22060.29</v>
      </c>
      <c r="V2" s="108">
        <v>22060.29</v>
      </c>
      <c r="W2" s="108">
        <v>22060.29</v>
      </c>
      <c r="X2" s="108">
        <v>0</v>
      </c>
      <c r="Y2" s="108">
        <v>0</v>
      </c>
      <c r="Z2" s="108">
        <v>12.0740967616122</v>
      </c>
      <c r="AA2" s="108">
        <v>12.0740967616122</v>
      </c>
      <c r="AB2" s="108">
        <v>12.0740967616122</v>
      </c>
      <c r="AC2" s="108" t="s">
        <v>174</v>
      </c>
    </row>
    <row r="3" spans="1:29" ht="15">
      <c r="A3" s="108" t="s">
        <v>168</v>
      </c>
      <c r="B3" s="109">
        <v>43343</v>
      </c>
      <c r="C3" s="108" t="s">
        <v>114</v>
      </c>
      <c r="D3" s="108" t="s">
        <v>72</v>
      </c>
      <c r="E3" s="108" t="s">
        <v>115</v>
      </c>
      <c r="F3" s="108" t="s">
        <v>116</v>
      </c>
      <c r="G3" s="108" t="s">
        <v>117</v>
      </c>
      <c r="H3" s="108" t="s">
        <v>118</v>
      </c>
      <c r="I3" s="108" t="s">
        <v>73</v>
      </c>
      <c r="J3" s="108" t="s">
        <v>74</v>
      </c>
      <c r="K3" s="108" t="s">
        <v>75</v>
      </c>
      <c r="L3" s="108" t="s">
        <v>119</v>
      </c>
      <c r="M3" s="108" t="s">
        <v>169</v>
      </c>
      <c r="N3" s="108" t="s">
        <v>170</v>
      </c>
      <c r="O3" s="108">
        <v>0</v>
      </c>
      <c r="P3" s="108">
        <v>164089.16</v>
      </c>
      <c r="Q3" s="108">
        <v>0</v>
      </c>
      <c r="R3" s="108">
        <v>164089.16</v>
      </c>
      <c r="S3" s="108">
        <v>164089.16</v>
      </c>
      <c r="T3" s="108">
        <v>0</v>
      </c>
      <c r="U3" s="108">
        <v>104364.47</v>
      </c>
      <c r="V3" s="108">
        <v>104364.47</v>
      </c>
      <c r="W3" s="108">
        <v>104364.47</v>
      </c>
      <c r="X3" s="108">
        <v>0</v>
      </c>
      <c r="Y3" s="108">
        <v>0</v>
      </c>
      <c r="Z3" s="108">
        <v>63.6022940211285</v>
      </c>
      <c r="AA3" s="108">
        <v>63.6022940211285</v>
      </c>
      <c r="AB3" s="108">
        <v>63.6022940211285</v>
      </c>
      <c r="AC3" s="108" t="s">
        <v>174</v>
      </c>
    </row>
    <row r="4" spans="1:29" ht="15">
      <c r="A4" s="108" t="s">
        <v>168</v>
      </c>
      <c r="B4" s="109">
        <v>43343</v>
      </c>
      <c r="C4" s="108" t="s">
        <v>114</v>
      </c>
      <c r="D4" s="108" t="s">
        <v>72</v>
      </c>
      <c r="E4" s="108" t="s">
        <v>115</v>
      </c>
      <c r="F4" s="108" t="s">
        <v>116</v>
      </c>
      <c r="G4" s="108" t="s">
        <v>117</v>
      </c>
      <c r="H4" s="108" t="s">
        <v>118</v>
      </c>
      <c r="I4" s="108" t="s">
        <v>73</v>
      </c>
      <c r="J4" s="108" t="s">
        <v>74</v>
      </c>
      <c r="K4" s="108" t="s">
        <v>75</v>
      </c>
      <c r="L4" s="108" t="s">
        <v>122</v>
      </c>
      <c r="M4" s="108" t="s">
        <v>120</v>
      </c>
      <c r="N4" s="108" t="s">
        <v>76</v>
      </c>
      <c r="O4" s="108">
        <v>1001</v>
      </c>
      <c r="P4" s="108">
        <v>140633.92</v>
      </c>
      <c r="Q4" s="108">
        <v>0</v>
      </c>
      <c r="R4" s="108">
        <v>141634.92</v>
      </c>
      <c r="S4" s="108">
        <v>141634.92</v>
      </c>
      <c r="T4" s="108">
        <v>0</v>
      </c>
      <c r="U4" s="108">
        <v>36613.15</v>
      </c>
      <c r="V4" s="108">
        <v>8037.5</v>
      </c>
      <c r="W4" s="108">
        <v>5119.5</v>
      </c>
      <c r="X4" s="108">
        <v>0</v>
      </c>
      <c r="Y4" s="108">
        <v>0</v>
      </c>
      <c r="Z4" s="108">
        <v>25.8503693863067</v>
      </c>
      <c r="AA4" s="108">
        <v>5.67480110131033</v>
      </c>
      <c r="AB4" s="108">
        <v>3.61457471081284</v>
      </c>
      <c r="AC4" s="108" t="s">
        <v>174</v>
      </c>
    </row>
    <row r="5" spans="1:29" ht="15">
      <c r="A5" s="108" t="s">
        <v>168</v>
      </c>
      <c r="B5" s="109">
        <v>43343</v>
      </c>
      <c r="C5" s="108" t="s">
        <v>114</v>
      </c>
      <c r="D5" s="108" t="s">
        <v>72</v>
      </c>
      <c r="E5" s="108" t="s">
        <v>115</v>
      </c>
      <c r="F5" s="108" t="s">
        <v>116</v>
      </c>
      <c r="G5" s="108" t="s">
        <v>117</v>
      </c>
      <c r="H5" s="108" t="s">
        <v>118</v>
      </c>
      <c r="I5" s="108" t="s">
        <v>73</v>
      </c>
      <c r="J5" s="108" t="s">
        <v>74</v>
      </c>
      <c r="K5" s="108" t="s">
        <v>75</v>
      </c>
      <c r="L5" s="108" t="s">
        <v>122</v>
      </c>
      <c r="M5" s="108" t="s">
        <v>169</v>
      </c>
      <c r="N5" s="108" t="s">
        <v>170</v>
      </c>
      <c r="O5" s="108">
        <v>0</v>
      </c>
      <c r="P5" s="108">
        <v>1231094.74</v>
      </c>
      <c r="Q5" s="108">
        <v>0</v>
      </c>
      <c r="R5" s="108">
        <v>1231094.74</v>
      </c>
      <c r="S5" s="108">
        <v>1231094.74</v>
      </c>
      <c r="T5" s="108">
        <v>0</v>
      </c>
      <c r="U5" s="108">
        <v>162179.71</v>
      </c>
      <c r="V5" s="108">
        <v>9571.36</v>
      </c>
      <c r="W5" s="108">
        <v>9571.36</v>
      </c>
      <c r="X5" s="108">
        <v>0</v>
      </c>
      <c r="Y5" s="108">
        <v>0</v>
      </c>
      <c r="Z5" s="108">
        <v>13.17361732859</v>
      </c>
      <c r="AA5" s="108">
        <v>0.777467378343278</v>
      </c>
      <c r="AB5" s="108">
        <v>0.777467378343278</v>
      </c>
      <c r="AC5" s="108" t="s">
        <v>174</v>
      </c>
    </row>
    <row r="6" spans="1:29" ht="15">
      <c r="A6" s="108" t="s">
        <v>168</v>
      </c>
      <c r="B6" s="109">
        <v>43343</v>
      </c>
      <c r="C6" s="108" t="s">
        <v>114</v>
      </c>
      <c r="D6" s="108" t="s">
        <v>72</v>
      </c>
      <c r="E6" s="108" t="s">
        <v>115</v>
      </c>
      <c r="F6" s="108" t="s">
        <v>116</v>
      </c>
      <c r="G6" s="108" t="s">
        <v>117</v>
      </c>
      <c r="H6" s="108" t="s">
        <v>123</v>
      </c>
      <c r="I6" s="108" t="s">
        <v>73</v>
      </c>
      <c r="J6" s="108" t="s">
        <v>77</v>
      </c>
      <c r="K6" s="108" t="s">
        <v>75</v>
      </c>
      <c r="L6" s="108" t="s">
        <v>124</v>
      </c>
      <c r="M6" s="108" t="s">
        <v>120</v>
      </c>
      <c r="N6" s="108" t="s">
        <v>76</v>
      </c>
      <c r="O6" s="108">
        <v>2</v>
      </c>
      <c r="P6" s="108">
        <v>26000</v>
      </c>
      <c r="Q6" s="108">
        <v>0</v>
      </c>
      <c r="R6" s="108">
        <v>26002</v>
      </c>
      <c r="S6" s="108">
        <v>26002</v>
      </c>
      <c r="T6" s="108">
        <v>0</v>
      </c>
      <c r="U6" s="108">
        <v>25608.15</v>
      </c>
      <c r="V6" s="108">
        <v>25608.15</v>
      </c>
      <c r="W6" s="108">
        <v>25608.15</v>
      </c>
      <c r="X6" s="108">
        <v>0</v>
      </c>
      <c r="Y6" s="108">
        <v>0</v>
      </c>
      <c r="Z6" s="108">
        <v>98.4853088223983</v>
      </c>
      <c r="AA6" s="108">
        <v>98.4853088223983</v>
      </c>
      <c r="AB6" s="108">
        <v>98.4853088223983</v>
      </c>
      <c r="AC6" s="108" t="s">
        <v>174</v>
      </c>
    </row>
    <row r="7" spans="1:29" ht="15">
      <c r="A7" s="108" t="s">
        <v>168</v>
      </c>
      <c r="B7" s="109">
        <v>43343</v>
      </c>
      <c r="C7" s="108" t="s">
        <v>125</v>
      </c>
      <c r="D7" s="108" t="s">
        <v>78</v>
      </c>
      <c r="E7" s="108" t="s">
        <v>115</v>
      </c>
      <c r="F7" s="108" t="s">
        <v>126</v>
      </c>
      <c r="G7" s="108" t="s">
        <v>117</v>
      </c>
      <c r="H7" s="108" t="s">
        <v>127</v>
      </c>
      <c r="I7" s="108" t="s">
        <v>73</v>
      </c>
      <c r="J7" s="108" t="s">
        <v>79</v>
      </c>
      <c r="K7" s="108" t="s">
        <v>75</v>
      </c>
      <c r="L7" s="108" t="s">
        <v>124</v>
      </c>
      <c r="M7" s="108" t="s">
        <v>120</v>
      </c>
      <c r="N7" s="108" t="s">
        <v>76</v>
      </c>
      <c r="O7" s="108">
        <v>42266963.77</v>
      </c>
      <c r="P7" s="108">
        <v>11079760.99</v>
      </c>
      <c r="Q7" s="108">
        <v>659000</v>
      </c>
      <c r="R7" s="108">
        <v>52687724.76</v>
      </c>
      <c r="S7" s="108">
        <v>56997389.39</v>
      </c>
      <c r="T7" s="108">
        <v>4309664.63</v>
      </c>
      <c r="U7" s="108">
        <v>51315756.46</v>
      </c>
      <c r="V7" s="108">
        <v>51315756.46</v>
      </c>
      <c r="W7" s="108">
        <v>51315756.46</v>
      </c>
      <c r="X7" s="108">
        <v>0</v>
      </c>
      <c r="Y7" s="108">
        <v>0</v>
      </c>
      <c r="Z7" s="108">
        <v>90.0317663829761</v>
      </c>
      <c r="AA7" s="108">
        <v>90.0317663829761</v>
      </c>
      <c r="AB7" s="108">
        <v>90.0317663829761</v>
      </c>
      <c r="AC7" s="108" t="s">
        <v>174</v>
      </c>
    </row>
    <row r="8" spans="1:29" ht="15">
      <c r="A8" s="108" t="s">
        <v>168</v>
      </c>
      <c r="B8" s="109">
        <v>43343</v>
      </c>
      <c r="C8" s="108" t="s">
        <v>125</v>
      </c>
      <c r="D8" s="108" t="s">
        <v>78</v>
      </c>
      <c r="E8" s="108" t="s">
        <v>115</v>
      </c>
      <c r="F8" s="108" t="s">
        <v>126</v>
      </c>
      <c r="G8" s="108" t="s">
        <v>117</v>
      </c>
      <c r="H8" s="108" t="s">
        <v>128</v>
      </c>
      <c r="I8" s="108" t="s">
        <v>73</v>
      </c>
      <c r="J8" s="108" t="s">
        <v>80</v>
      </c>
      <c r="K8" s="108" t="s">
        <v>75</v>
      </c>
      <c r="L8" s="108" t="s">
        <v>119</v>
      </c>
      <c r="M8" s="108" t="s">
        <v>120</v>
      </c>
      <c r="N8" s="108" t="s">
        <v>76</v>
      </c>
      <c r="O8" s="108">
        <v>7714572.49</v>
      </c>
      <c r="P8" s="108">
        <v>829000</v>
      </c>
      <c r="Q8" s="108">
        <v>25000</v>
      </c>
      <c r="R8" s="108">
        <v>8518572.49</v>
      </c>
      <c r="S8" s="108">
        <v>8518572.49</v>
      </c>
      <c r="T8" s="108">
        <v>0</v>
      </c>
      <c r="U8" s="108">
        <v>4699650.37</v>
      </c>
      <c r="V8" s="108">
        <v>4674850.37</v>
      </c>
      <c r="W8" s="108">
        <v>4659143.05</v>
      </c>
      <c r="X8" s="108">
        <v>0</v>
      </c>
      <c r="Y8" s="108">
        <v>0</v>
      </c>
      <c r="Z8" s="108">
        <v>55.1694591496045</v>
      </c>
      <c r="AA8" s="108">
        <v>54.8783305593494</v>
      </c>
      <c r="AB8" s="108">
        <v>54.6939414493378</v>
      </c>
      <c r="AC8" s="108" t="s">
        <v>174</v>
      </c>
    </row>
    <row r="9" spans="1:29" ht="15">
      <c r="A9" s="108" t="s">
        <v>168</v>
      </c>
      <c r="B9" s="109">
        <v>43343</v>
      </c>
      <c r="C9" s="108" t="s">
        <v>125</v>
      </c>
      <c r="D9" s="108" t="s">
        <v>78</v>
      </c>
      <c r="E9" s="108" t="s">
        <v>115</v>
      </c>
      <c r="F9" s="108" t="s">
        <v>126</v>
      </c>
      <c r="G9" s="108" t="s">
        <v>117</v>
      </c>
      <c r="H9" s="108" t="s">
        <v>128</v>
      </c>
      <c r="I9" s="108" t="s">
        <v>73</v>
      </c>
      <c r="J9" s="108" t="s">
        <v>80</v>
      </c>
      <c r="K9" s="108" t="s">
        <v>75</v>
      </c>
      <c r="L9" s="108" t="s">
        <v>122</v>
      </c>
      <c r="M9" s="108" t="s">
        <v>120</v>
      </c>
      <c r="N9" s="108" t="s">
        <v>76</v>
      </c>
      <c r="O9" s="108">
        <v>1</v>
      </c>
      <c r="P9" s="108">
        <v>0</v>
      </c>
      <c r="Q9" s="108">
        <v>0</v>
      </c>
      <c r="R9" s="108">
        <v>1</v>
      </c>
      <c r="S9" s="108">
        <v>1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 t="s">
        <v>174</v>
      </c>
    </row>
    <row r="10" spans="1:29" ht="15">
      <c r="A10" s="108" t="s">
        <v>168</v>
      </c>
      <c r="B10" s="109">
        <v>43343</v>
      </c>
      <c r="C10" s="108" t="s">
        <v>125</v>
      </c>
      <c r="D10" s="108" t="s">
        <v>78</v>
      </c>
      <c r="E10" s="108" t="s">
        <v>115</v>
      </c>
      <c r="F10" s="108" t="s">
        <v>126</v>
      </c>
      <c r="G10" s="108" t="s">
        <v>117</v>
      </c>
      <c r="H10" s="108" t="s">
        <v>128</v>
      </c>
      <c r="I10" s="108" t="s">
        <v>73</v>
      </c>
      <c r="J10" s="108" t="s">
        <v>80</v>
      </c>
      <c r="K10" s="108" t="s">
        <v>75</v>
      </c>
      <c r="L10" s="108" t="s">
        <v>162</v>
      </c>
      <c r="M10" s="108" t="s">
        <v>120</v>
      </c>
      <c r="N10" s="108" t="s">
        <v>76</v>
      </c>
      <c r="O10" s="108">
        <v>0</v>
      </c>
      <c r="P10" s="108">
        <v>91000</v>
      </c>
      <c r="Q10" s="108">
        <v>0</v>
      </c>
      <c r="R10" s="108">
        <v>91000</v>
      </c>
      <c r="S10" s="108">
        <v>91000</v>
      </c>
      <c r="T10" s="108">
        <v>0</v>
      </c>
      <c r="U10" s="108">
        <v>82690.76</v>
      </c>
      <c r="V10" s="108">
        <v>53076.72</v>
      </c>
      <c r="W10" s="108">
        <v>53076.72</v>
      </c>
      <c r="X10" s="108">
        <v>0</v>
      </c>
      <c r="Y10" s="108">
        <v>0</v>
      </c>
      <c r="Z10" s="108">
        <v>90.868967032967</v>
      </c>
      <c r="AA10" s="108">
        <v>58.3260659340659</v>
      </c>
      <c r="AB10" s="108">
        <v>58.3260659340659</v>
      </c>
      <c r="AC10" s="108" t="s">
        <v>174</v>
      </c>
    </row>
    <row r="11" spans="1:29" ht="15">
      <c r="A11" s="108" t="s">
        <v>168</v>
      </c>
      <c r="B11" s="109">
        <v>43343</v>
      </c>
      <c r="C11" s="108" t="s">
        <v>125</v>
      </c>
      <c r="D11" s="108" t="s">
        <v>78</v>
      </c>
      <c r="E11" s="108" t="s">
        <v>115</v>
      </c>
      <c r="F11" s="108" t="s">
        <v>129</v>
      </c>
      <c r="G11" s="108" t="s">
        <v>117</v>
      </c>
      <c r="H11" s="108" t="s">
        <v>130</v>
      </c>
      <c r="I11" s="108" t="s">
        <v>73</v>
      </c>
      <c r="J11" s="108" t="s">
        <v>81</v>
      </c>
      <c r="K11" s="108" t="s">
        <v>75</v>
      </c>
      <c r="L11" s="108" t="s">
        <v>119</v>
      </c>
      <c r="M11" s="108" t="s">
        <v>120</v>
      </c>
      <c r="N11" s="108" t="s">
        <v>76</v>
      </c>
      <c r="O11" s="108">
        <v>2</v>
      </c>
      <c r="P11" s="108">
        <v>0</v>
      </c>
      <c r="Q11" s="108">
        <v>0</v>
      </c>
      <c r="R11" s="108">
        <v>2</v>
      </c>
      <c r="S11" s="108">
        <v>2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 t="s">
        <v>174</v>
      </c>
    </row>
    <row r="12" spans="1:29" ht="15">
      <c r="A12" s="108" t="s">
        <v>168</v>
      </c>
      <c r="B12" s="109">
        <v>43343</v>
      </c>
      <c r="C12" s="108" t="s">
        <v>125</v>
      </c>
      <c r="D12" s="108" t="s">
        <v>78</v>
      </c>
      <c r="E12" s="108" t="s">
        <v>115</v>
      </c>
      <c r="F12" s="108" t="s">
        <v>129</v>
      </c>
      <c r="G12" s="108" t="s">
        <v>117</v>
      </c>
      <c r="H12" s="108" t="s">
        <v>130</v>
      </c>
      <c r="I12" s="108" t="s">
        <v>73</v>
      </c>
      <c r="J12" s="108" t="s">
        <v>81</v>
      </c>
      <c r="K12" s="108" t="s">
        <v>75</v>
      </c>
      <c r="L12" s="108" t="s">
        <v>122</v>
      </c>
      <c r="M12" s="108" t="s">
        <v>120</v>
      </c>
      <c r="N12" s="108" t="s">
        <v>76</v>
      </c>
      <c r="O12" s="108">
        <v>1</v>
      </c>
      <c r="P12" s="108">
        <v>0</v>
      </c>
      <c r="Q12" s="108">
        <v>0</v>
      </c>
      <c r="R12" s="108">
        <v>1</v>
      </c>
      <c r="S12" s="108">
        <v>1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 t="s">
        <v>174</v>
      </c>
    </row>
    <row r="13" spans="1:29" ht="15">
      <c r="A13" s="108" t="s">
        <v>168</v>
      </c>
      <c r="B13" s="109">
        <v>43343</v>
      </c>
      <c r="C13" s="108" t="s">
        <v>125</v>
      </c>
      <c r="D13" s="108" t="s">
        <v>78</v>
      </c>
      <c r="E13" s="108" t="s">
        <v>121</v>
      </c>
      <c r="F13" s="108" t="s">
        <v>131</v>
      </c>
      <c r="G13" s="108" t="s">
        <v>117</v>
      </c>
      <c r="H13" s="108" t="s">
        <v>132</v>
      </c>
      <c r="I13" s="108" t="s">
        <v>73</v>
      </c>
      <c r="J13" s="108" t="s">
        <v>82</v>
      </c>
      <c r="K13" s="108" t="s">
        <v>75</v>
      </c>
      <c r="L13" s="108" t="s">
        <v>124</v>
      </c>
      <c r="M13" s="108" t="s">
        <v>120</v>
      </c>
      <c r="N13" s="108" t="s">
        <v>76</v>
      </c>
      <c r="O13" s="108">
        <v>26189342.11</v>
      </c>
      <c r="P13" s="108">
        <v>7014448.55</v>
      </c>
      <c r="Q13" s="108">
        <v>0</v>
      </c>
      <c r="R13" s="108">
        <v>33203790.66</v>
      </c>
      <c r="S13" s="108">
        <v>33203790.66</v>
      </c>
      <c r="T13" s="108">
        <v>0</v>
      </c>
      <c r="U13" s="108">
        <v>26721993.97</v>
      </c>
      <c r="V13" s="108">
        <v>26721993.97</v>
      </c>
      <c r="W13" s="108">
        <v>26721993.97</v>
      </c>
      <c r="X13" s="108">
        <v>0</v>
      </c>
      <c r="Y13" s="108">
        <v>0</v>
      </c>
      <c r="Z13" s="108">
        <v>80.4787448626807</v>
      </c>
      <c r="AA13" s="108">
        <v>80.4787448626807</v>
      </c>
      <c r="AB13" s="108">
        <v>80.4787448626807</v>
      </c>
      <c r="AC13" s="108" t="s">
        <v>174</v>
      </c>
    </row>
    <row r="14" spans="1:29" ht="15">
      <c r="A14" s="108" t="s">
        <v>168</v>
      </c>
      <c r="B14" s="109">
        <v>43343</v>
      </c>
      <c r="C14" s="108" t="s">
        <v>133</v>
      </c>
      <c r="D14" s="108" t="s">
        <v>83</v>
      </c>
      <c r="E14" s="108" t="s">
        <v>115</v>
      </c>
      <c r="F14" s="108" t="s">
        <v>126</v>
      </c>
      <c r="G14" s="108" t="s">
        <v>117</v>
      </c>
      <c r="H14" s="108" t="s">
        <v>134</v>
      </c>
      <c r="I14" s="108" t="s">
        <v>73</v>
      </c>
      <c r="J14" s="108" t="s">
        <v>84</v>
      </c>
      <c r="K14" s="108" t="s">
        <v>75</v>
      </c>
      <c r="L14" s="108" t="s">
        <v>119</v>
      </c>
      <c r="M14" s="108" t="s">
        <v>120</v>
      </c>
      <c r="N14" s="108" t="s">
        <v>76</v>
      </c>
      <c r="O14" s="108">
        <v>12334.88</v>
      </c>
      <c r="P14" s="108">
        <v>0</v>
      </c>
      <c r="Q14" s="108">
        <v>0</v>
      </c>
      <c r="R14" s="108">
        <v>12334.88</v>
      </c>
      <c r="S14" s="108">
        <v>12334.88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 t="s">
        <v>174</v>
      </c>
    </row>
    <row r="15" spans="1:29" ht="15">
      <c r="A15" s="108" t="s">
        <v>168</v>
      </c>
      <c r="B15" s="109">
        <v>43343</v>
      </c>
      <c r="C15" s="108" t="s">
        <v>135</v>
      </c>
      <c r="D15" s="108" t="s">
        <v>85</v>
      </c>
      <c r="E15" s="108" t="s">
        <v>115</v>
      </c>
      <c r="F15" s="108" t="s">
        <v>136</v>
      </c>
      <c r="G15" s="108" t="s">
        <v>117</v>
      </c>
      <c r="H15" s="108" t="s">
        <v>137</v>
      </c>
      <c r="I15" s="108" t="s">
        <v>73</v>
      </c>
      <c r="J15" s="108" t="s">
        <v>86</v>
      </c>
      <c r="K15" s="108" t="s">
        <v>75</v>
      </c>
      <c r="L15" s="108" t="s">
        <v>119</v>
      </c>
      <c r="M15" s="108" t="s">
        <v>120</v>
      </c>
      <c r="N15" s="108" t="s">
        <v>76</v>
      </c>
      <c r="O15" s="108">
        <v>20003</v>
      </c>
      <c r="P15" s="108">
        <v>0</v>
      </c>
      <c r="Q15" s="108">
        <v>0</v>
      </c>
      <c r="R15" s="108">
        <v>20003</v>
      </c>
      <c r="S15" s="108">
        <v>20003</v>
      </c>
      <c r="T15" s="108">
        <v>0</v>
      </c>
      <c r="U15" s="108">
        <v>8384.88</v>
      </c>
      <c r="V15" s="108">
        <v>8384.88</v>
      </c>
      <c r="W15" s="108">
        <v>8384.88</v>
      </c>
      <c r="X15" s="108">
        <v>0</v>
      </c>
      <c r="Y15" s="108">
        <v>0</v>
      </c>
      <c r="Z15" s="108">
        <v>41.9181122831575</v>
      </c>
      <c r="AA15" s="108">
        <v>41.9181122831575</v>
      </c>
      <c r="AB15" s="108">
        <v>41.9181122831575</v>
      </c>
      <c r="AC15" s="108" t="s">
        <v>174</v>
      </c>
    </row>
    <row r="16" spans="1:29" ht="15">
      <c r="A16" s="108" t="s">
        <v>168</v>
      </c>
      <c r="B16" s="109">
        <v>43343</v>
      </c>
      <c r="C16" s="108" t="s">
        <v>135</v>
      </c>
      <c r="D16" s="108" t="s">
        <v>85</v>
      </c>
      <c r="E16" s="108" t="s">
        <v>115</v>
      </c>
      <c r="F16" s="108" t="s">
        <v>136</v>
      </c>
      <c r="G16" s="108" t="s">
        <v>117</v>
      </c>
      <c r="H16" s="108" t="s">
        <v>137</v>
      </c>
      <c r="I16" s="108" t="s">
        <v>73</v>
      </c>
      <c r="J16" s="108" t="s">
        <v>86</v>
      </c>
      <c r="K16" s="108" t="s">
        <v>75</v>
      </c>
      <c r="L16" s="108" t="s">
        <v>122</v>
      </c>
      <c r="M16" s="108" t="s">
        <v>120</v>
      </c>
      <c r="N16" s="108" t="s">
        <v>76</v>
      </c>
      <c r="O16" s="108">
        <v>1</v>
      </c>
      <c r="P16" s="108">
        <v>0</v>
      </c>
      <c r="Q16" s="108">
        <v>0</v>
      </c>
      <c r="R16" s="108">
        <v>1</v>
      </c>
      <c r="S16" s="108">
        <v>1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 t="s">
        <v>174</v>
      </c>
    </row>
    <row r="17" spans="1:29" ht="15">
      <c r="A17" s="108" t="s">
        <v>168</v>
      </c>
      <c r="B17" s="109">
        <v>43343</v>
      </c>
      <c r="C17" s="108" t="s">
        <v>138</v>
      </c>
      <c r="D17" s="108" t="s">
        <v>87</v>
      </c>
      <c r="E17" s="108" t="s">
        <v>115</v>
      </c>
      <c r="F17" s="108" t="s">
        <v>139</v>
      </c>
      <c r="G17" s="108" t="s">
        <v>117</v>
      </c>
      <c r="H17" s="108" t="s">
        <v>140</v>
      </c>
      <c r="I17" s="108" t="s">
        <v>73</v>
      </c>
      <c r="J17" s="108" t="s">
        <v>88</v>
      </c>
      <c r="K17" s="108" t="s">
        <v>75</v>
      </c>
      <c r="L17" s="108" t="s">
        <v>119</v>
      </c>
      <c r="M17" s="108" t="s">
        <v>120</v>
      </c>
      <c r="N17" s="108" t="s">
        <v>76</v>
      </c>
      <c r="O17" s="108">
        <v>10004</v>
      </c>
      <c r="P17" s="108">
        <v>20000</v>
      </c>
      <c r="Q17" s="108">
        <v>0</v>
      </c>
      <c r="R17" s="108">
        <v>30004</v>
      </c>
      <c r="S17" s="108">
        <v>30004</v>
      </c>
      <c r="T17" s="108">
        <v>0</v>
      </c>
      <c r="U17" s="108">
        <v>21719.48</v>
      </c>
      <c r="V17" s="108">
        <v>21719.48</v>
      </c>
      <c r="W17" s="108">
        <v>21719.48</v>
      </c>
      <c r="X17" s="108">
        <v>0</v>
      </c>
      <c r="Y17" s="108">
        <v>0</v>
      </c>
      <c r="Z17" s="108">
        <v>72.3886148513532</v>
      </c>
      <c r="AA17" s="108">
        <v>72.3886148513532</v>
      </c>
      <c r="AB17" s="108">
        <v>72.3886148513532</v>
      </c>
      <c r="AC17" s="108" t="s">
        <v>174</v>
      </c>
    </row>
    <row r="18" spans="1:29" ht="15">
      <c r="A18" s="108" t="s">
        <v>168</v>
      </c>
      <c r="B18" s="109">
        <v>43343</v>
      </c>
      <c r="C18" s="108" t="s">
        <v>138</v>
      </c>
      <c r="D18" s="108" t="s">
        <v>87</v>
      </c>
      <c r="E18" s="108" t="s">
        <v>115</v>
      </c>
      <c r="F18" s="108" t="s">
        <v>139</v>
      </c>
      <c r="G18" s="108" t="s">
        <v>117</v>
      </c>
      <c r="H18" s="108" t="s">
        <v>140</v>
      </c>
      <c r="I18" s="108" t="s">
        <v>73</v>
      </c>
      <c r="J18" s="108" t="s">
        <v>88</v>
      </c>
      <c r="K18" s="108" t="s">
        <v>75</v>
      </c>
      <c r="L18" s="108" t="s">
        <v>122</v>
      </c>
      <c r="M18" s="108" t="s">
        <v>120</v>
      </c>
      <c r="N18" s="108" t="s">
        <v>76</v>
      </c>
      <c r="O18" s="108">
        <v>2</v>
      </c>
      <c r="P18" s="108">
        <v>0</v>
      </c>
      <c r="Q18" s="108">
        <v>0</v>
      </c>
      <c r="R18" s="108">
        <v>2</v>
      </c>
      <c r="S18" s="108">
        <v>2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 t="s">
        <v>174</v>
      </c>
    </row>
    <row r="19" spans="1:29" ht="15">
      <c r="A19" s="108" t="s">
        <v>168</v>
      </c>
      <c r="B19" s="109">
        <v>43343</v>
      </c>
      <c r="C19" s="108" t="s">
        <v>141</v>
      </c>
      <c r="D19" s="108" t="s">
        <v>89</v>
      </c>
      <c r="E19" s="108" t="s">
        <v>115</v>
      </c>
      <c r="F19" s="108" t="s">
        <v>126</v>
      </c>
      <c r="G19" s="108" t="s">
        <v>117</v>
      </c>
      <c r="H19" s="108" t="s">
        <v>142</v>
      </c>
      <c r="I19" s="108" t="s">
        <v>73</v>
      </c>
      <c r="J19" s="108" t="s">
        <v>90</v>
      </c>
      <c r="K19" s="108" t="s">
        <v>75</v>
      </c>
      <c r="L19" s="108" t="s">
        <v>119</v>
      </c>
      <c r="M19" s="108" t="s">
        <v>120</v>
      </c>
      <c r="N19" s="108" t="s">
        <v>76</v>
      </c>
      <c r="O19" s="108">
        <v>1</v>
      </c>
      <c r="P19" s="108">
        <v>0</v>
      </c>
      <c r="Q19" s="108">
        <v>0</v>
      </c>
      <c r="R19" s="108">
        <v>1</v>
      </c>
      <c r="S19" s="108">
        <v>1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 t="s">
        <v>174</v>
      </c>
    </row>
    <row r="20" spans="1:29" ht="15">
      <c r="A20" s="108" t="s">
        <v>168</v>
      </c>
      <c r="B20" s="109">
        <v>43343</v>
      </c>
      <c r="C20" s="108" t="s">
        <v>141</v>
      </c>
      <c r="D20" s="108" t="s">
        <v>89</v>
      </c>
      <c r="E20" s="108" t="s">
        <v>115</v>
      </c>
      <c r="F20" s="108" t="s">
        <v>126</v>
      </c>
      <c r="G20" s="108" t="s">
        <v>117</v>
      </c>
      <c r="H20" s="108" t="s">
        <v>142</v>
      </c>
      <c r="I20" s="108" t="s">
        <v>73</v>
      </c>
      <c r="J20" s="108" t="s">
        <v>90</v>
      </c>
      <c r="K20" s="108" t="s">
        <v>75</v>
      </c>
      <c r="L20" s="108" t="s">
        <v>122</v>
      </c>
      <c r="M20" s="108" t="s">
        <v>120</v>
      </c>
      <c r="N20" s="108" t="s">
        <v>76</v>
      </c>
      <c r="O20" s="108">
        <v>2</v>
      </c>
      <c r="P20" s="108">
        <v>0</v>
      </c>
      <c r="Q20" s="108">
        <v>0</v>
      </c>
      <c r="R20" s="108">
        <v>2</v>
      </c>
      <c r="S20" s="108">
        <v>2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08">
        <v>0</v>
      </c>
      <c r="AC20" s="108" t="s">
        <v>174</v>
      </c>
    </row>
    <row r="21" spans="1:29" ht="15">
      <c r="A21" s="108" t="s">
        <v>168</v>
      </c>
      <c r="B21" s="109">
        <v>43343</v>
      </c>
      <c r="C21" s="108" t="s">
        <v>141</v>
      </c>
      <c r="D21" s="108" t="s">
        <v>89</v>
      </c>
      <c r="E21" s="108" t="s">
        <v>115</v>
      </c>
      <c r="F21" s="108" t="s">
        <v>126</v>
      </c>
      <c r="G21" s="108" t="s">
        <v>117</v>
      </c>
      <c r="H21" s="108" t="s">
        <v>143</v>
      </c>
      <c r="I21" s="108" t="s">
        <v>73</v>
      </c>
      <c r="J21" s="108" t="s">
        <v>91</v>
      </c>
      <c r="K21" s="108" t="s">
        <v>75</v>
      </c>
      <c r="L21" s="108" t="s">
        <v>119</v>
      </c>
      <c r="M21" s="108" t="s">
        <v>120</v>
      </c>
      <c r="N21" s="108" t="s">
        <v>76</v>
      </c>
      <c r="O21" s="108">
        <v>60006</v>
      </c>
      <c r="P21" s="108">
        <v>3000</v>
      </c>
      <c r="Q21" s="108">
        <v>3000</v>
      </c>
      <c r="R21" s="108">
        <v>60006</v>
      </c>
      <c r="S21" s="108">
        <v>60006</v>
      </c>
      <c r="T21" s="108">
        <v>0</v>
      </c>
      <c r="U21" s="108">
        <v>30671.53</v>
      </c>
      <c r="V21" s="108">
        <v>27578.03</v>
      </c>
      <c r="W21" s="108">
        <v>27578.03</v>
      </c>
      <c r="X21" s="108">
        <v>0</v>
      </c>
      <c r="Y21" s="108">
        <v>0</v>
      </c>
      <c r="Z21" s="108">
        <v>51.1141052561411</v>
      </c>
      <c r="AA21" s="108">
        <v>45.9587874545879</v>
      </c>
      <c r="AB21" s="108">
        <v>45.9587874545879</v>
      </c>
      <c r="AC21" s="108" t="s">
        <v>174</v>
      </c>
    </row>
    <row r="22" spans="1:29" ht="15">
      <c r="A22" s="108" t="s">
        <v>168</v>
      </c>
      <c r="B22" s="109">
        <v>43343</v>
      </c>
      <c r="C22" s="108" t="s">
        <v>141</v>
      </c>
      <c r="D22" s="108" t="s">
        <v>89</v>
      </c>
      <c r="E22" s="108" t="s">
        <v>115</v>
      </c>
      <c r="F22" s="108" t="s">
        <v>126</v>
      </c>
      <c r="G22" s="108" t="s">
        <v>117</v>
      </c>
      <c r="H22" s="108" t="s">
        <v>143</v>
      </c>
      <c r="I22" s="108" t="s">
        <v>73</v>
      </c>
      <c r="J22" s="108" t="s">
        <v>91</v>
      </c>
      <c r="K22" s="108" t="s">
        <v>75</v>
      </c>
      <c r="L22" s="108" t="s">
        <v>122</v>
      </c>
      <c r="M22" s="108" t="s">
        <v>120</v>
      </c>
      <c r="N22" s="108" t="s">
        <v>76</v>
      </c>
      <c r="O22" s="108">
        <v>2</v>
      </c>
      <c r="P22" s="108">
        <v>0</v>
      </c>
      <c r="Q22" s="108">
        <v>0</v>
      </c>
      <c r="R22" s="108">
        <v>2</v>
      </c>
      <c r="S22" s="108">
        <v>2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 t="s">
        <v>174</v>
      </c>
    </row>
    <row r="23" spans="1:29" ht="15">
      <c r="A23" s="108" t="s">
        <v>168</v>
      </c>
      <c r="B23" s="109">
        <v>43343</v>
      </c>
      <c r="C23" s="108" t="s">
        <v>144</v>
      </c>
      <c r="D23" s="108" t="s">
        <v>92</v>
      </c>
      <c r="E23" s="108" t="s">
        <v>115</v>
      </c>
      <c r="F23" s="108" t="s">
        <v>145</v>
      </c>
      <c r="G23" s="108" t="s">
        <v>117</v>
      </c>
      <c r="H23" s="108" t="s">
        <v>146</v>
      </c>
      <c r="I23" s="108" t="s">
        <v>73</v>
      </c>
      <c r="J23" s="108" t="s">
        <v>93</v>
      </c>
      <c r="K23" s="108" t="s">
        <v>75</v>
      </c>
      <c r="L23" s="108" t="s">
        <v>119</v>
      </c>
      <c r="M23" s="108" t="s">
        <v>120</v>
      </c>
      <c r="N23" s="108" t="s">
        <v>76</v>
      </c>
      <c r="O23" s="108">
        <v>87137.6</v>
      </c>
      <c r="P23" s="108">
        <v>63726.67</v>
      </c>
      <c r="Q23" s="108">
        <v>0</v>
      </c>
      <c r="R23" s="108">
        <v>150864.27</v>
      </c>
      <c r="S23" s="108">
        <v>150864.27</v>
      </c>
      <c r="T23" s="108">
        <v>0</v>
      </c>
      <c r="U23" s="108">
        <v>69417.95</v>
      </c>
      <c r="V23" s="108">
        <v>69417.95</v>
      </c>
      <c r="W23" s="108">
        <v>69417.95</v>
      </c>
      <c r="X23" s="108">
        <v>0</v>
      </c>
      <c r="Y23" s="108">
        <v>0</v>
      </c>
      <c r="Z23" s="108">
        <v>46.0135126759968</v>
      </c>
      <c r="AA23" s="108">
        <v>46.0135126759968</v>
      </c>
      <c r="AB23" s="108">
        <v>46.0135126759968</v>
      </c>
      <c r="AC23" s="108" t="s">
        <v>174</v>
      </c>
    </row>
    <row r="24" spans="1:29" ht="15">
      <c r="A24" s="108" t="s">
        <v>168</v>
      </c>
      <c r="B24" s="109">
        <v>43343</v>
      </c>
      <c r="C24" s="108" t="s">
        <v>144</v>
      </c>
      <c r="D24" s="108" t="s">
        <v>92</v>
      </c>
      <c r="E24" s="108" t="s">
        <v>115</v>
      </c>
      <c r="F24" s="108" t="s">
        <v>145</v>
      </c>
      <c r="G24" s="108" t="s">
        <v>117</v>
      </c>
      <c r="H24" s="108" t="s">
        <v>146</v>
      </c>
      <c r="I24" s="108" t="s">
        <v>73</v>
      </c>
      <c r="J24" s="108" t="s">
        <v>93</v>
      </c>
      <c r="K24" s="108" t="s">
        <v>75</v>
      </c>
      <c r="L24" s="108" t="s">
        <v>119</v>
      </c>
      <c r="M24" s="108" t="s">
        <v>169</v>
      </c>
      <c r="N24" s="108" t="s">
        <v>170</v>
      </c>
      <c r="O24" s="108">
        <v>0</v>
      </c>
      <c r="P24" s="108">
        <v>19287.16</v>
      </c>
      <c r="Q24" s="108">
        <v>0</v>
      </c>
      <c r="R24" s="108">
        <v>19287.16</v>
      </c>
      <c r="S24" s="108">
        <v>19287.16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8" t="s">
        <v>174</v>
      </c>
    </row>
    <row r="25" spans="1:29" ht="15">
      <c r="A25" s="108" t="s">
        <v>168</v>
      </c>
      <c r="B25" s="109">
        <v>43343</v>
      </c>
      <c r="C25" s="108" t="s">
        <v>144</v>
      </c>
      <c r="D25" s="108" t="s">
        <v>92</v>
      </c>
      <c r="E25" s="108" t="s">
        <v>115</v>
      </c>
      <c r="F25" s="108" t="s">
        <v>145</v>
      </c>
      <c r="G25" s="108" t="s">
        <v>117</v>
      </c>
      <c r="H25" s="108" t="s">
        <v>146</v>
      </c>
      <c r="I25" s="108" t="s">
        <v>73</v>
      </c>
      <c r="J25" s="108" t="s">
        <v>93</v>
      </c>
      <c r="K25" s="108" t="s">
        <v>75</v>
      </c>
      <c r="L25" s="108" t="s">
        <v>122</v>
      </c>
      <c r="M25" s="108" t="s">
        <v>120</v>
      </c>
      <c r="N25" s="108" t="s">
        <v>76</v>
      </c>
      <c r="O25" s="108">
        <v>135097.36</v>
      </c>
      <c r="P25" s="108">
        <v>1217.74</v>
      </c>
      <c r="Q25" s="108">
        <v>30000</v>
      </c>
      <c r="R25" s="108">
        <v>106315.1</v>
      </c>
      <c r="S25" s="108">
        <v>106315.1</v>
      </c>
      <c r="T25" s="108">
        <v>0</v>
      </c>
      <c r="U25" s="108">
        <v>12072</v>
      </c>
      <c r="V25" s="108">
        <v>0</v>
      </c>
      <c r="W25" s="108">
        <v>0</v>
      </c>
      <c r="X25" s="108">
        <v>0</v>
      </c>
      <c r="Y25" s="108">
        <v>0</v>
      </c>
      <c r="Z25" s="108">
        <v>11.3549251235243</v>
      </c>
      <c r="AA25" s="108">
        <v>0</v>
      </c>
      <c r="AB25" s="108">
        <v>0</v>
      </c>
      <c r="AC25" s="108" t="s">
        <v>174</v>
      </c>
    </row>
    <row r="26" spans="1:29" ht="15">
      <c r="A26" s="108" t="s">
        <v>168</v>
      </c>
      <c r="B26" s="109">
        <v>43343</v>
      </c>
      <c r="C26" s="108" t="s">
        <v>144</v>
      </c>
      <c r="D26" s="108" t="s">
        <v>92</v>
      </c>
      <c r="E26" s="108" t="s">
        <v>115</v>
      </c>
      <c r="F26" s="108" t="s">
        <v>145</v>
      </c>
      <c r="G26" s="108" t="s">
        <v>117</v>
      </c>
      <c r="H26" s="108" t="s">
        <v>146</v>
      </c>
      <c r="I26" s="108" t="s">
        <v>73</v>
      </c>
      <c r="J26" s="108" t="s">
        <v>93</v>
      </c>
      <c r="K26" s="108" t="s">
        <v>75</v>
      </c>
      <c r="L26" s="108" t="s">
        <v>122</v>
      </c>
      <c r="M26" s="108" t="s">
        <v>169</v>
      </c>
      <c r="N26" s="108" t="s">
        <v>170</v>
      </c>
      <c r="O26" s="108">
        <v>0</v>
      </c>
      <c r="P26" s="108">
        <v>116087.19</v>
      </c>
      <c r="Q26" s="108">
        <v>0</v>
      </c>
      <c r="R26" s="108">
        <v>116087.19</v>
      </c>
      <c r="S26" s="108">
        <v>116087.19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 t="s">
        <v>174</v>
      </c>
    </row>
    <row r="27" spans="1:29" ht="15">
      <c r="A27" s="108" t="s">
        <v>168</v>
      </c>
      <c r="B27" s="109">
        <v>43343</v>
      </c>
      <c r="C27" s="108" t="s">
        <v>147</v>
      </c>
      <c r="D27" s="108" t="s">
        <v>94</v>
      </c>
      <c r="E27" s="108" t="s">
        <v>115</v>
      </c>
      <c r="F27" s="108" t="s">
        <v>126</v>
      </c>
      <c r="G27" s="108" t="s">
        <v>117</v>
      </c>
      <c r="H27" s="108" t="s">
        <v>148</v>
      </c>
      <c r="I27" s="108" t="s">
        <v>73</v>
      </c>
      <c r="J27" s="108" t="s">
        <v>95</v>
      </c>
      <c r="K27" s="108" t="s">
        <v>75</v>
      </c>
      <c r="L27" s="108" t="s">
        <v>119</v>
      </c>
      <c r="M27" s="108" t="s">
        <v>120</v>
      </c>
      <c r="N27" s="108" t="s">
        <v>76</v>
      </c>
      <c r="O27" s="108">
        <v>45571.7</v>
      </c>
      <c r="P27" s="108">
        <v>50000</v>
      </c>
      <c r="Q27" s="108">
        <v>0</v>
      </c>
      <c r="R27" s="108">
        <v>95571.7</v>
      </c>
      <c r="S27" s="108">
        <v>95571.7</v>
      </c>
      <c r="T27" s="108">
        <v>0</v>
      </c>
      <c r="U27" s="108">
        <v>95473.5</v>
      </c>
      <c r="V27" s="108">
        <v>95473.5</v>
      </c>
      <c r="W27" s="108">
        <v>95473.5</v>
      </c>
      <c r="X27" s="108">
        <v>0</v>
      </c>
      <c r="Y27" s="108">
        <v>0</v>
      </c>
      <c r="Z27" s="108">
        <v>99.8972499181243</v>
      </c>
      <c r="AA27" s="108">
        <v>99.8972499181243</v>
      </c>
      <c r="AB27" s="108">
        <v>99.8972499181243</v>
      </c>
      <c r="AC27" s="108" t="s">
        <v>174</v>
      </c>
    </row>
    <row r="28" spans="1:29" ht="15">
      <c r="A28" s="108" t="s">
        <v>168</v>
      </c>
      <c r="B28" s="109">
        <v>43343</v>
      </c>
      <c r="C28" s="108" t="s">
        <v>149</v>
      </c>
      <c r="D28" s="108" t="s">
        <v>96</v>
      </c>
      <c r="E28" s="108" t="s">
        <v>115</v>
      </c>
      <c r="F28" s="108" t="s">
        <v>126</v>
      </c>
      <c r="G28" s="108" t="s">
        <v>117</v>
      </c>
      <c r="H28" s="108" t="s">
        <v>150</v>
      </c>
      <c r="I28" s="108" t="s">
        <v>73</v>
      </c>
      <c r="J28" s="108" t="s">
        <v>97</v>
      </c>
      <c r="K28" s="108" t="s">
        <v>75</v>
      </c>
      <c r="L28" s="108" t="s">
        <v>124</v>
      </c>
      <c r="M28" s="108" t="s">
        <v>120</v>
      </c>
      <c r="N28" s="108" t="s">
        <v>76</v>
      </c>
      <c r="O28" s="108">
        <v>125746816.27</v>
      </c>
      <c r="P28" s="108">
        <v>2870740.83</v>
      </c>
      <c r="Q28" s="108">
        <v>11512000</v>
      </c>
      <c r="R28" s="108">
        <v>117105557.1</v>
      </c>
      <c r="S28" s="108">
        <v>121415221.73</v>
      </c>
      <c r="T28" s="108">
        <v>4309664.63</v>
      </c>
      <c r="U28" s="108">
        <v>74931647.2</v>
      </c>
      <c r="V28" s="108">
        <v>74930647.2</v>
      </c>
      <c r="W28" s="108">
        <v>74930647.2</v>
      </c>
      <c r="X28" s="108">
        <v>0</v>
      </c>
      <c r="Y28" s="108">
        <v>0</v>
      </c>
      <c r="Z28" s="108">
        <v>61.7152002296969</v>
      </c>
      <c r="AA28" s="108">
        <v>61.7143766097375</v>
      </c>
      <c r="AB28" s="108">
        <v>61.7143766097375</v>
      </c>
      <c r="AC28" s="108" t="s">
        <v>174</v>
      </c>
    </row>
    <row r="29" spans="1:29" ht="15">
      <c r="A29" s="108" t="s">
        <v>168</v>
      </c>
      <c r="B29" s="109">
        <v>43343</v>
      </c>
      <c r="C29" s="108" t="s">
        <v>149</v>
      </c>
      <c r="D29" s="108" t="s">
        <v>96</v>
      </c>
      <c r="E29" s="108" t="s">
        <v>115</v>
      </c>
      <c r="F29" s="108" t="s">
        <v>126</v>
      </c>
      <c r="G29" s="108" t="s">
        <v>117</v>
      </c>
      <c r="H29" s="108" t="s">
        <v>150</v>
      </c>
      <c r="I29" s="108" t="s">
        <v>73</v>
      </c>
      <c r="J29" s="108" t="s">
        <v>97</v>
      </c>
      <c r="K29" s="108" t="s">
        <v>75</v>
      </c>
      <c r="L29" s="108" t="s">
        <v>119</v>
      </c>
      <c r="M29" s="108" t="s">
        <v>120</v>
      </c>
      <c r="N29" s="108" t="s">
        <v>76</v>
      </c>
      <c r="O29" s="108">
        <v>1</v>
      </c>
      <c r="P29" s="108">
        <v>0</v>
      </c>
      <c r="Q29" s="108">
        <v>0</v>
      </c>
      <c r="R29" s="108">
        <v>1</v>
      </c>
      <c r="S29" s="108">
        <v>1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0</v>
      </c>
      <c r="AC29" s="108" t="s">
        <v>174</v>
      </c>
    </row>
    <row r="30" spans="1:29" ht="15">
      <c r="A30" s="108" t="s">
        <v>168</v>
      </c>
      <c r="B30" s="109">
        <v>43343</v>
      </c>
      <c r="C30" s="108" t="s">
        <v>149</v>
      </c>
      <c r="D30" s="108" t="s">
        <v>96</v>
      </c>
      <c r="E30" s="108" t="s">
        <v>115</v>
      </c>
      <c r="F30" s="108" t="s">
        <v>126</v>
      </c>
      <c r="G30" s="108" t="s">
        <v>117</v>
      </c>
      <c r="H30" s="108" t="s">
        <v>151</v>
      </c>
      <c r="I30" s="108" t="s">
        <v>73</v>
      </c>
      <c r="J30" s="108" t="s">
        <v>98</v>
      </c>
      <c r="K30" s="108" t="s">
        <v>75</v>
      </c>
      <c r="L30" s="108" t="s">
        <v>119</v>
      </c>
      <c r="M30" s="108" t="s">
        <v>120</v>
      </c>
      <c r="N30" s="108" t="s">
        <v>76</v>
      </c>
      <c r="O30" s="108">
        <v>3</v>
      </c>
      <c r="P30" s="108">
        <v>0</v>
      </c>
      <c r="Q30" s="108">
        <v>0</v>
      </c>
      <c r="R30" s="108">
        <v>3</v>
      </c>
      <c r="S30" s="108">
        <v>3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 t="s">
        <v>174</v>
      </c>
    </row>
    <row r="31" spans="1:29" ht="15">
      <c r="A31" s="108" t="s">
        <v>168</v>
      </c>
      <c r="B31" s="109">
        <v>43343</v>
      </c>
      <c r="C31" s="108" t="s">
        <v>149</v>
      </c>
      <c r="D31" s="108" t="s">
        <v>96</v>
      </c>
      <c r="E31" s="108" t="s">
        <v>115</v>
      </c>
      <c r="F31" s="108" t="s">
        <v>126</v>
      </c>
      <c r="G31" s="108" t="s">
        <v>117</v>
      </c>
      <c r="H31" s="108" t="s">
        <v>151</v>
      </c>
      <c r="I31" s="108" t="s">
        <v>73</v>
      </c>
      <c r="J31" s="108" t="s">
        <v>98</v>
      </c>
      <c r="K31" s="108" t="s">
        <v>75</v>
      </c>
      <c r="L31" s="108" t="s">
        <v>122</v>
      </c>
      <c r="M31" s="108" t="s">
        <v>120</v>
      </c>
      <c r="N31" s="108" t="s">
        <v>76</v>
      </c>
      <c r="O31" s="108">
        <v>3</v>
      </c>
      <c r="P31" s="108">
        <v>65817.72</v>
      </c>
      <c r="Q31" s="108">
        <v>0</v>
      </c>
      <c r="R31" s="108">
        <v>65820.72</v>
      </c>
      <c r="S31" s="108">
        <v>65820.72</v>
      </c>
      <c r="T31" s="108">
        <v>0</v>
      </c>
      <c r="U31" s="108">
        <v>28299.85</v>
      </c>
      <c r="V31" s="108">
        <v>28299.85</v>
      </c>
      <c r="W31" s="108">
        <v>28299.85</v>
      </c>
      <c r="X31" s="108">
        <v>0</v>
      </c>
      <c r="Y31" s="108">
        <v>0</v>
      </c>
      <c r="Z31" s="108">
        <v>42.9953516157222</v>
      </c>
      <c r="AA31" s="108">
        <v>42.9953516157222</v>
      </c>
      <c r="AB31" s="108">
        <v>42.9953516157222</v>
      </c>
      <c r="AC31" s="108" t="s">
        <v>174</v>
      </c>
    </row>
    <row r="32" spans="1:29" ht="15">
      <c r="A32" s="108" t="s">
        <v>168</v>
      </c>
      <c r="B32" s="109">
        <v>43343</v>
      </c>
      <c r="C32" s="108" t="s">
        <v>149</v>
      </c>
      <c r="D32" s="108" t="s">
        <v>96</v>
      </c>
      <c r="E32" s="108" t="s">
        <v>115</v>
      </c>
      <c r="F32" s="108" t="s">
        <v>126</v>
      </c>
      <c r="G32" s="108" t="s">
        <v>117</v>
      </c>
      <c r="H32" s="108" t="s">
        <v>151</v>
      </c>
      <c r="I32" s="108" t="s">
        <v>73</v>
      </c>
      <c r="J32" s="108" t="s">
        <v>98</v>
      </c>
      <c r="K32" s="108" t="s">
        <v>75</v>
      </c>
      <c r="L32" s="108" t="s">
        <v>122</v>
      </c>
      <c r="M32" s="108" t="s">
        <v>169</v>
      </c>
      <c r="N32" s="108" t="s">
        <v>170</v>
      </c>
      <c r="O32" s="108">
        <v>0</v>
      </c>
      <c r="P32" s="108">
        <v>397962.73</v>
      </c>
      <c r="Q32" s="108">
        <v>0</v>
      </c>
      <c r="R32" s="108">
        <v>397962.73</v>
      </c>
      <c r="S32" s="108">
        <v>397962.73</v>
      </c>
      <c r="T32" s="108">
        <v>0</v>
      </c>
      <c r="U32" s="108">
        <v>169961.22</v>
      </c>
      <c r="V32" s="108">
        <v>169961.22</v>
      </c>
      <c r="W32" s="108">
        <v>169961.22</v>
      </c>
      <c r="X32" s="108">
        <v>0</v>
      </c>
      <c r="Y32" s="108">
        <v>0</v>
      </c>
      <c r="Z32" s="108">
        <v>42.7078234185397</v>
      </c>
      <c r="AA32" s="108">
        <v>42.7078234185397</v>
      </c>
      <c r="AB32" s="108">
        <v>42.7078234185397</v>
      </c>
      <c r="AC32" s="108" t="s">
        <v>174</v>
      </c>
    </row>
    <row r="33" spans="1:29" ht="15">
      <c r="A33" s="108" t="s">
        <v>168</v>
      </c>
      <c r="B33" s="109">
        <v>43343</v>
      </c>
      <c r="C33" s="108" t="s">
        <v>149</v>
      </c>
      <c r="D33" s="108" t="s">
        <v>96</v>
      </c>
      <c r="E33" s="108" t="s">
        <v>115</v>
      </c>
      <c r="F33" s="108" t="s">
        <v>126</v>
      </c>
      <c r="G33" s="108" t="s">
        <v>117</v>
      </c>
      <c r="H33" s="108" t="s">
        <v>152</v>
      </c>
      <c r="I33" s="108" t="s">
        <v>73</v>
      </c>
      <c r="J33" s="108" t="s">
        <v>99</v>
      </c>
      <c r="K33" s="108" t="s">
        <v>75</v>
      </c>
      <c r="L33" s="108" t="s">
        <v>119</v>
      </c>
      <c r="M33" s="108" t="s">
        <v>120</v>
      </c>
      <c r="N33" s="108" t="s">
        <v>76</v>
      </c>
      <c r="O33" s="108">
        <v>15226106.39</v>
      </c>
      <c r="P33" s="108">
        <v>1500000</v>
      </c>
      <c r="Q33" s="108">
        <v>0</v>
      </c>
      <c r="R33" s="108">
        <v>16726106.39</v>
      </c>
      <c r="S33" s="108">
        <v>16726106.39</v>
      </c>
      <c r="T33" s="108">
        <v>0</v>
      </c>
      <c r="U33" s="108">
        <v>14133548.93</v>
      </c>
      <c r="V33" s="108">
        <v>14133179.63</v>
      </c>
      <c r="W33" s="108">
        <v>14133179.63</v>
      </c>
      <c r="X33" s="108">
        <v>0</v>
      </c>
      <c r="Y33" s="108">
        <v>0</v>
      </c>
      <c r="Z33" s="108">
        <v>84.4999344165956</v>
      </c>
      <c r="AA33" s="108">
        <v>84.4977264909051</v>
      </c>
      <c r="AB33" s="108">
        <v>84.4977264909051</v>
      </c>
      <c r="AC33" s="108" t="s">
        <v>174</v>
      </c>
    </row>
    <row r="34" spans="1:29" ht="15">
      <c r="A34" s="108" t="s">
        <v>168</v>
      </c>
      <c r="B34" s="109">
        <v>43343</v>
      </c>
      <c r="C34" s="108" t="s">
        <v>149</v>
      </c>
      <c r="D34" s="108" t="s">
        <v>96</v>
      </c>
      <c r="E34" s="108" t="s">
        <v>115</v>
      </c>
      <c r="F34" s="108" t="s">
        <v>126</v>
      </c>
      <c r="G34" s="108" t="s">
        <v>117</v>
      </c>
      <c r="H34" s="108" t="s">
        <v>152</v>
      </c>
      <c r="I34" s="108" t="s">
        <v>73</v>
      </c>
      <c r="J34" s="108" t="s">
        <v>99</v>
      </c>
      <c r="K34" s="108" t="s">
        <v>75</v>
      </c>
      <c r="L34" s="108" t="s">
        <v>122</v>
      </c>
      <c r="M34" s="108" t="s">
        <v>120</v>
      </c>
      <c r="N34" s="108" t="s">
        <v>76</v>
      </c>
      <c r="O34" s="108">
        <v>1</v>
      </c>
      <c r="P34" s="108">
        <v>0</v>
      </c>
      <c r="Q34" s="108">
        <v>0</v>
      </c>
      <c r="R34" s="108">
        <v>1</v>
      </c>
      <c r="S34" s="108">
        <v>1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 t="s">
        <v>174</v>
      </c>
    </row>
    <row r="35" spans="1:29" ht="15">
      <c r="A35" s="108" t="s">
        <v>168</v>
      </c>
      <c r="B35" s="109">
        <v>43343</v>
      </c>
      <c r="C35" s="108" t="s">
        <v>149</v>
      </c>
      <c r="D35" s="108" t="s">
        <v>96</v>
      </c>
      <c r="E35" s="108" t="s">
        <v>115</v>
      </c>
      <c r="F35" s="108" t="s">
        <v>126</v>
      </c>
      <c r="G35" s="108" t="s">
        <v>117</v>
      </c>
      <c r="H35" s="108" t="s">
        <v>153</v>
      </c>
      <c r="I35" s="108" t="s">
        <v>73</v>
      </c>
      <c r="J35" s="108" t="s">
        <v>100</v>
      </c>
      <c r="K35" s="108" t="s">
        <v>75</v>
      </c>
      <c r="L35" s="108" t="s">
        <v>119</v>
      </c>
      <c r="M35" s="108" t="s">
        <v>120</v>
      </c>
      <c r="N35" s="108" t="s">
        <v>76</v>
      </c>
      <c r="O35" s="108">
        <v>2</v>
      </c>
      <c r="P35" s="108">
        <v>0</v>
      </c>
      <c r="Q35" s="108">
        <v>0</v>
      </c>
      <c r="R35" s="108">
        <v>2</v>
      </c>
      <c r="S35" s="108">
        <v>2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08">
        <v>0</v>
      </c>
      <c r="AC35" s="108" t="s">
        <v>174</v>
      </c>
    </row>
    <row r="36" spans="1:29" ht="15">
      <c r="A36" s="108" t="s">
        <v>168</v>
      </c>
      <c r="B36" s="109">
        <v>43343</v>
      </c>
      <c r="C36" s="108" t="s">
        <v>149</v>
      </c>
      <c r="D36" s="108" t="s">
        <v>96</v>
      </c>
      <c r="E36" s="108" t="s">
        <v>115</v>
      </c>
      <c r="F36" s="108" t="s">
        <v>126</v>
      </c>
      <c r="G36" s="108" t="s">
        <v>117</v>
      </c>
      <c r="H36" s="108" t="s">
        <v>153</v>
      </c>
      <c r="I36" s="108" t="s">
        <v>73</v>
      </c>
      <c r="J36" s="108" t="s">
        <v>100</v>
      </c>
      <c r="K36" s="108" t="s">
        <v>75</v>
      </c>
      <c r="L36" s="108" t="s">
        <v>122</v>
      </c>
      <c r="M36" s="108" t="s">
        <v>120</v>
      </c>
      <c r="N36" s="108" t="s">
        <v>76</v>
      </c>
      <c r="O36" s="108">
        <v>1</v>
      </c>
      <c r="P36" s="108">
        <v>0</v>
      </c>
      <c r="Q36" s="108">
        <v>0</v>
      </c>
      <c r="R36" s="108">
        <v>1</v>
      </c>
      <c r="S36" s="108">
        <v>1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 t="s">
        <v>174</v>
      </c>
    </row>
    <row r="37" spans="1:29" ht="15">
      <c r="A37" s="108" t="s">
        <v>168</v>
      </c>
      <c r="B37" s="109">
        <v>43343</v>
      </c>
      <c r="C37" s="108" t="s">
        <v>149</v>
      </c>
      <c r="D37" s="108" t="s">
        <v>96</v>
      </c>
      <c r="E37" s="108" t="s">
        <v>115</v>
      </c>
      <c r="F37" s="108" t="s">
        <v>145</v>
      </c>
      <c r="G37" s="108" t="s">
        <v>117</v>
      </c>
      <c r="H37" s="108" t="s">
        <v>154</v>
      </c>
      <c r="I37" s="108" t="s">
        <v>73</v>
      </c>
      <c r="J37" s="108" t="s">
        <v>109</v>
      </c>
      <c r="K37" s="108" t="s">
        <v>75</v>
      </c>
      <c r="L37" s="108" t="s">
        <v>119</v>
      </c>
      <c r="M37" s="108" t="s">
        <v>120</v>
      </c>
      <c r="N37" s="108" t="s">
        <v>76</v>
      </c>
      <c r="O37" s="108">
        <v>426903.6</v>
      </c>
      <c r="P37" s="108">
        <v>0</v>
      </c>
      <c r="Q37" s="108">
        <v>0</v>
      </c>
      <c r="R37" s="108">
        <v>426903.6</v>
      </c>
      <c r="S37" s="108">
        <v>426903.6</v>
      </c>
      <c r="T37" s="108">
        <v>0</v>
      </c>
      <c r="U37" s="108">
        <v>211800.83</v>
      </c>
      <c r="V37" s="108">
        <v>211800.83</v>
      </c>
      <c r="W37" s="108">
        <v>211800.83</v>
      </c>
      <c r="X37" s="108">
        <v>0</v>
      </c>
      <c r="Y37" s="108">
        <v>0</v>
      </c>
      <c r="Z37" s="108">
        <v>49.6132686629956</v>
      </c>
      <c r="AA37" s="108">
        <v>49.6132686629956</v>
      </c>
      <c r="AB37" s="108">
        <v>49.6132686629956</v>
      </c>
      <c r="AC37" s="108" t="s">
        <v>174</v>
      </c>
    </row>
    <row r="38" spans="1:29" ht="15">
      <c r="A38" s="108" t="s">
        <v>168</v>
      </c>
      <c r="B38" s="109">
        <v>43343</v>
      </c>
      <c r="C38" s="108" t="s">
        <v>155</v>
      </c>
      <c r="D38" s="108" t="s">
        <v>101</v>
      </c>
      <c r="E38" s="108" t="s">
        <v>115</v>
      </c>
      <c r="F38" s="108" t="s">
        <v>116</v>
      </c>
      <c r="G38" s="108" t="s">
        <v>117</v>
      </c>
      <c r="H38" s="108" t="s">
        <v>156</v>
      </c>
      <c r="I38" s="108" t="s">
        <v>73</v>
      </c>
      <c r="J38" s="108" t="s">
        <v>102</v>
      </c>
      <c r="K38" s="108" t="s">
        <v>75</v>
      </c>
      <c r="L38" s="108" t="s">
        <v>119</v>
      </c>
      <c r="M38" s="108" t="s">
        <v>157</v>
      </c>
      <c r="N38" s="108" t="s">
        <v>103</v>
      </c>
      <c r="O38" s="108">
        <v>14850000</v>
      </c>
      <c r="P38" s="108">
        <v>5545000</v>
      </c>
      <c r="Q38" s="108">
        <v>45000</v>
      </c>
      <c r="R38" s="108">
        <v>20350000</v>
      </c>
      <c r="S38" s="108">
        <v>20350000</v>
      </c>
      <c r="T38" s="108">
        <v>0</v>
      </c>
      <c r="U38" s="108">
        <v>13831036.31</v>
      </c>
      <c r="V38" s="108">
        <v>10647978.56</v>
      </c>
      <c r="W38" s="108">
        <v>10591986.55</v>
      </c>
      <c r="X38" s="108">
        <v>0</v>
      </c>
      <c r="Y38" s="108">
        <v>0</v>
      </c>
      <c r="Z38" s="108">
        <v>67.9657803931204</v>
      </c>
      <c r="AA38" s="108">
        <v>52.324218968059</v>
      </c>
      <c r="AB38" s="108">
        <v>52.049073955774</v>
      </c>
      <c r="AC38" s="108" t="s">
        <v>174</v>
      </c>
    </row>
    <row r="39" spans="1:29" ht="15">
      <c r="A39" s="108" t="s">
        <v>168</v>
      </c>
      <c r="B39" s="109">
        <v>43343</v>
      </c>
      <c r="C39" s="108" t="s">
        <v>155</v>
      </c>
      <c r="D39" s="108" t="s">
        <v>101</v>
      </c>
      <c r="E39" s="108" t="s">
        <v>115</v>
      </c>
      <c r="F39" s="108" t="s">
        <v>116</v>
      </c>
      <c r="G39" s="108" t="s">
        <v>117</v>
      </c>
      <c r="H39" s="108" t="s">
        <v>156</v>
      </c>
      <c r="I39" s="108" t="s">
        <v>73</v>
      </c>
      <c r="J39" s="108" t="s">
        <v>102</v>
      </c>
      <c r="K39" s="108" t="s">
        <v>75</v>
      </c>
      <c r="L39" s="108" t="s">
        <v>122</v>
      </c>
      <c r="M39" s="108" t="s">
        <v>157</v>
      </c>
      <c r="N39" s="108" t="s">
        <v>103</v>
      </c>
      <c r="O39" s="108">
        <v>5550000</v>
      </c>
      <c r="P39" s="108">
        <v>1119364.37</v>
      </c>
      <c r="Q39" s="108">
        <v>190000</v>
      </c>
      <c r="R39" s="108">
        <v>6479364.37</v>
      </c>
      <c r="S39" s="108">
        <v>6479364.37</v>
      </c>
      <c r="T39" s="108">
        <v>0</v>
      </c>
      <c r="U39" s="108">
        <v>497373.46</v>
      </c>
      <c r="V39" s="108">
        <v>457717.88</v>
      </c>
      <c r="W39" s="108">
        <v>358964.38</v>
      </c>
      <c r="X39" s="108">
        <v>0</v>
      </c>
      <c r="Y39" s="108">
        <v>0</v>
      </c>
      <c r="Z39" s="108">
        <v>7.67626933133875</v>
      </c>
      <c r="AA39" s="108">
        <v>7.06424046962495</v>
      </c>
      <c r="AB39" s="108">
        <v>5.54011720134208</v>
      </c>
      <c r="AC39" s="108" t="s">
        <v>174</v>
      </c>
    </row>
    <row r="40" spans="1:29" ht="15">
      <c r="A40" s="108" t="s">
        <v>168</v>
      </c>
      <c r="B40" s="109">
        <v>43343</v>
      </c>
      <c r="C40" s="108" t="s">
        <v>158</v>
      </c>
      <c r="D40" s="108" t="s">
        <v>104</v>
      </c>
      <c r="E40" s="108" t="s">
        <v>115</v>
      </c>
      <c r="F40" s="108" t="s">
        <v>116</v>
      </c>
      <c r="G40" s="108" t="s">
        <v>117</v>
      </c>
      <c r="H40" s="108" t="s">
        <v>159</v>
      </c>
      <c r="I40" s="108" t="s">
        <v>73</v>
      </c>
      <c r="J40" s="108" t="s">
        <v>105</v>
      </c>
      <c r="K40" s="108" t="s">
        <v>75</v>
      </c>
      <c r="L40" s="108" t="s">
        <v>119</v>
      </c>
      <c r="M40" s="108" t="s">
        <v>157</v>
      </c>
      <c r="N40" s="108" t="s">
        <v>103</v>
      </c>
      <c r="O40" s="108">
        <v>1560000</v>
      </c>
      <c r="P40" s="108">
        <v>2257913.64</v>
      </c>
      <c r="Q40" s="108">
        <v>0</v>
      </c>
      <c r="R40" s="108">
        <v>3817913.64</v>
      </c>
      <c r="S40" s="108">
        <v>3817913.64</v>
      </c>
      <c r="T40" s="108">
        <v>0</v>
      </c>
      <c r="U40" s="108">
        <v>2206985.79</v>
      </c>
      <c r="V40" s="108">
        <v>2206985.79</v>
      </c>
      <c r="W40" s="108">
        <v>2206985.79</v>
      </c>
      <c r="X40" s="108">
        <v>0</v>
      </c>
      <c r="Y40" s="108">
        <v>0</v>
      </c>
      <c r="Z40" s="108">
        <v>57.8060689188349</v>
      </c>
      <c r="AA40" s="108">
        <v>57.8060689188349</v>
      </c>
      <c r="AB40" s="108">
        <v>57.8060689188349</v>
      </c>
      <c r="AC40" s="108" t="s">
        <v>174</v>
      </c>
    </row>
    <row r="41" spans="1:29" ht="15">
      <c r="A41" s="108" t="s">
        <v>168</v>
      </c>
      <c r="B41" s="109">
        <v>43343</v>
      </c>
      <c r="C41" s="108" t="s">
        <v>160</v>
      </c>
      <c r="D41" s="108" t="s">
        <v>106</v>
      </c>
      <c r="E41" s="108" t="s">
        <v>115</v>
      </c>
      <c r="F41" s="108" t="s">
        <v>116</v>
      </c>
      <c r="G41" s="108" t="s">
        <v>117</v>
      </c>
      <c r="H41" s="108" t="s">
        <v>161</v>
      </c>
      <c r="I41" s="108" t="s">
        <v>73</v>
      </c>
      <c r="J41" s="108" t="s">
        <v>107</v>
      </c>
      <c r="K41" s="108" t="s">
        <v>75</v>
      </c>
      <c r="L41" s="108" t="s">
        <v>119</v>
      </c>
      <c r="M41" s="108" t="s">
        <v>157</v>
      </c>
      <c r="N41" s="108" t="s">
        <v>103</v>
      </c>
      <c r="O41" s="108">
        <v>25002</v>
      </c>
      <c r="P41" s="108">
        <v>1190000</v>
      </c>
      <c r="Q41" s="108">
        <v>0</v>
      </c>
      <c r="R41" s="108">
        <v>1215002</v>
      </c>
      <c r="S41" s="108">
        <v>1215002</v>
      </c>
      <c r="T41" s="108">
        <v>0</v>
      </c>
      <c r="U41" s="108">
        <v>453869.21</v>
      </c>
      <c r="V41" s="108">
        <v>364304.49</v>
      </c>
      <c r="W41" s="108">
        <v>364304.49</v>
      </c>
      <c r="X41" s="108">
        <v>0</v>
      </c>
      <c r="Y41" s="108">
        <v>0</v>
      </c>
      <c r="Z41" s="108">
        <v>37.3554290445612</v>
      </c>
      <c r="AA41" s="108">
        <v>29.9838592858283</v>
      </c>
      <c r="AB41" s="108">
        <v>29.9838592858283</v>
      </c>
      <c r="AC41" s="108" t="s">
        <v>174</v>
      </c>
    </row>
    <row r="42" spans="1:29" ht="15">
      <c r="A42" s="108" t="s">
        <v>168</v>
      </c>
      <c r="B42" s="109">
        <v>43343</v>
      </c>
      <c r="C42" s="108" t="s">
        <v>160</v>
      </c>
      <c r="D42" s="108" t="s">
        <v>106</v>
      </c>
      <c r="E42" s="108" t="s">
        <v>115</v>
      </c>
      <c r="F42" s="108" t="s">
        <v>116</v>
      </c>
      <c r="G42" s="108" t="s">
        <v>117</v>
      </c>
      <c r="H42" s="108" t="s">
        <v>161</v>
      </c>
      <c r="I42" s="108" t="s">
        <v>73</v>
      </c>
      <c r="J42" s="108" t="s">
        <v>107</v>
      </c>
      <c r="K42" s="108" t="s">
        <v>75</v>
      </c>
      <c r="L42" s="108" t="s">
        <v>122</v>
      </c>
      <c r="M42" s="108" t="s">
        <v>157</v>
      </c>
      <c r="N42" s="108" t="s">
        <v>103</v>
      </c>
      <c r="O42" s="108">
        <v>994998</v>
      </c>
      <c r="P42" s="108">
        <v>2364522.67</v>
      </c>
      <c r="Q42" s="108">
        <v>390000</v>
      </c>
      <c r="R42" s="108">
        <v>2969520.67</v>
      </c>
      <c r="S42" s="108">
        <v>2969520.67</v>
      </c>
      <c r="T42" s="108">
        <v>0</v>
      </c>
      <c r="U42" s="108">
        <v>1269429.19</v>
      </c>
      <c r="V42" s="108">
        <v>280670.67</v>
      </c>
      <c r="W42" s="108">
        <v>272310.67</v>
      </c>
      <c r="X42" s="108">
        <v>0</v>
      </c>
      <c r="Y42" s="108">
        <v>0</v>
      </c>
      <c r="Z42" s="108">
        <v>42.7486227937252</v>
      </c>
      <c r="AA42" s="108">
        <v>9.451716326999</v>
      </c>
      <c r="AB42" s="108">
        <v>9.17018940972719</v>
      </c>
      <c r="AC42" s="108" t="s">
        <v>174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2018-09-18T14:56:10Z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