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27795" windowHeight="11820" firstSheet="1" activeTab="1"/>
  </bookViews>
  <sheets>
    <sheet name="dados" sheetId="1" state="hidden" r:id="rId1"/>
    <sheet name="Anexo II" sheetId="2" r:id="rId2"/>
  </sheets>
  <definedNames>
    <definedName name="_xlnm.Print_Area" localSheetId="1">'Anexo II'!$B$2:$Y$45</definedName>
    <definedName name="_xlnm.Print_Titles" localSheetId="1">'Anexo II'!$2:$10</definedName>
  </definedNames>
  <calcPr fullCalcOnLoad="1"/>
</workbook>
</file>

<file path=xl/sharedStrings.xml><?xml version="1.0" encoding="utf-8"?>
<sst xmlns="http://schemas.openxmlformats.org/spreadsheetml/2006/main" count="594" uniqueCount="167">
  <si>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</si>
  <si>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</si>
  <si>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</si>
  <si>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</si>
  <si>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</si>
  <si>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</si>
  <si>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</si>
  <si>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</si>
  <si>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</si>
  <si>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</si>
  <si>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</si>
  <si>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</si>
  <si>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</si>
  <si>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</si>
  <si>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</si>
  <si>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</si>
  <si>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</si>
  <si>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</si>
  <si>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</si>
  <si>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</si>
  <si>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</si>
  <si>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</si>
  <si>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</si>
  <si>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</si>
  <si>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</si>
  <si>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</si>
  <si>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</si>
  <si>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</si>
  <si>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</si>
  <si>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</si>
  <si>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</si>
  <si>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</si>
  <si>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</si>
  <si>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</si>
  <si>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</si>
  <si>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</si>
  <si>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</si>
  <si>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</si>
  <si>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</si>
  <si>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</si>
  <si>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</si>
  <si>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</si>
  <si>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</si>
  <si>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</si>
  <si>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</si>
  <si>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</si>
  <si>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</si>
  <si>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</si>
  <si>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</si>
  <si>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</si>
  <si>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</si>
  <si>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</si>
  <si>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</si>
  <si>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</si>
  <si>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</si>
  <si>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</si>
  <si>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</si>
  <si>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</si>
  <si>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</si>
  <si>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</si>
  <si>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</si>
  <si>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</si>
  <si>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</si>
  <si>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</si>
  <si>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</si>
  <si>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</si>
  <si>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</si>
  <si>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</si>
  <si>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</si>
  <si>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</si>
  <si>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</si>
  <si>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</si>
  <si>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</si>
  <si>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</si>
  <si>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</si>
  <si>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</si>
  <si>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</si>
  <si>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</si>
  <si>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</si>
  <si>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</si>
  <si>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</si>
  <si>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</si>
  <si>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</si>
  <si>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</si>
  <si>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</si>
  <si>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</si>
  <si>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</si>
  <si>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</si>
  <si>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</si>
  <si>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</si>
  <si>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</si>
  <si>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</si>
  <si>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</si>
  <si>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</si>
  <si>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</si>
  <si>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</si>
  <si>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</si>
  <si>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</si>
  <si>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</si>
  <si>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</si>
  <si>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</si>
  <si>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</si>
  <si>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</si>
  <si>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</si>
  <si>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</si>
  <si>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</si>
  <si>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</si>
  <si>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</si>
  <si>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</si>
  <si>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</si>
  <si>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</si>
  <si>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</si>
  <si>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</si>
  <si>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</si>
  <si>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</si>
  <si>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</si>
  <si>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</si>
  <si>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</si>
  <si>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</si>
  <si>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</si>
  <si>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</si>
  <si>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</si>
  <si>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</si>
  <si>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</si>
  <si>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</si>
  <si>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</si>
  <si>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</si>
  <si>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</si>
  <si>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</si>
  <si>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</si>
  <si>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</si>
  <si>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</si>
  <si>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</si>
  <si>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</si>
  <si>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</si>
  <si>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</si>
  <si>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</si>
  <si>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</si>
  <si>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</si>
  <si>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</si>
  <si>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</si>
  <si>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</si>
  <si>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</si>
  <si>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</si>
  <si>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</si>
  <si>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</si>
  <si>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</si>
  <si>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</si>
  <si>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</si>
  <si>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</si>
  <si>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</si>
  <si>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</si>
  <si>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</si>
  <si>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</si>
  <si>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</si>
  <si>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</si>
  <si>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</si>
  <si>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</si>
  <si>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</si>
  <si>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</si>
  <si>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</si>
  <si>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1945</t>
  </si>
  <si>
    <t>PLANO ESTRATÉGICO DE CAPACITAÇÃO 1º GRAU</t>
  </si>
  <si>
    <t xml:space="preserve">           2. Nas colunas relativas à execução, não inclui as despesas referentes aos restos a pagar do ano anterior.</t>
  </si>
  <si>
    <t>2017</t>
  </si>
  <si>
    <t>31/01/2017 00:00:00</t>
  </si>
  <si>
    <t>01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</si>
</sst>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4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2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2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2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2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2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2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43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44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45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4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2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2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2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2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2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2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7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49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0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6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57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312" applyNumberFormat="1" applyFont="1" applyBorder="1" applyAlignment="1">
      <alignment horizontal="center"/>
    </xf>
    <xf numFmtId="164" fontId="3" fillId="0" borderId="0" xfId="312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2" applyNumberFormat="1" applyBorder="1" applyAlignment="1">
      <alignment horizontal="center"/>
    </xf>
    <xf numFmtId="0" fontId="41" fillId="0" borderId="0" xfId="280" applyProtection="1">
      <alignment/>
      <protection locked="0"/>
    </xf>
    <xf numFmtId="0" fontId="41" fillId="0" borderId="0" xfId="280">
      <alignment/>
      <protection/>
    </xf>
    <xf numFmtId="0" fontId="2" fillId="0" borderId="26" xfId="282" applyNumberFormat="1" applyFont="1" applyFill="1" applyBorder="1" applyAlignment="1">
      <alignment horizontal="center" vertical="center" wrapText="1"/>
      <protection/>
    </xf>
    <xf numFmtId="0" fontId="2" fillId="0" borderId="27" xfId="282" applyNumberFormat="1" applyFont="1" applyFill="1" applyBorder="1" applyAlignment="1">
      <alignment horizontal="center" vertical="center" wrapText="1"/>
      <protection/>
    </xf>
    <xf numFmtId="0" fontId="2" fillId="0" borderId="26" xfId="282" applyNumberFormat="1" applyFont="1" applyFill="1" applyBorder="1" applyAlignment="1">
      <alignment horizontal="left" vertical="center" wrapText="1"/>
      <protection/>
    </xf>
    <xf numFmtId="0" fontId="2" fillId="0" borderId="28" xfId="282" applyNumberFormat="1" applyFont="1" applyFill="1" applyBorder="1" applyAlignment="1">
      <alignment vertical="center" wrapText="1"/>
      <protection/>
    </xf>
    <xf numFmtId="0" fontId="2" fillId="0" borderId="29" xfId="282" applyNumberFormat="1" applyFont="1" applyFill="1" applyBorder="1" applyAlignment="1">
      <alignment horizontal="center" vertical="center" wrapText="1"/>
      <protection/>
    </xf>
    <xf numFmtId="0" fontId="2" fillId="0" borderId="29" xfId="282" applyNumberFormat="1" applyFont="1" applyFill="1" applyBorder="1" applyAlignment="1">
      <alignment horizontal="left" vertical="center" wrapText="1"/>
      <protection/>
    </xf>
    <xf numFmtId="43" fontId="2" fillId="0" borderId="27" xfId="436" applyFont="1" applyBorder="1" applyAlignment="1">
      <alignment horizontal="right" vertical="center"/>
    </xf>
    <xf numFmtId="43" fontId="2" fillId="0" borderId="26" xfId="436" applyFont="1" applyBorder="1" applyAlignment="1">
      <alignment horizontal="right" vertical="center"/>
    </xf>
    <xf numFmtId="43" fontId="2" fillId="0" borderId="29" xfId="436" applyFont="1" applyBorder="1" applyAlignment="1">
      <alignment horizontal="right" vertical="center"/>
    </xf>
    <xf numFmtId="43" fontId="2" fillId="0" borderId="30" xfId="436" applyFont="1" applyBorder="1" applyAlignment="1">
      <alignment horizontal="right" vertical="center"/>
    </xf>
    <xf numFmtId="9" fontId="2" fillId="0" borderId="29" xfId="312" applyFont="1" applyBorder="1" applyAlignment="1">
      <alignment horizontal="center" vertical="center"/>
    </xf>
    <xf numFmtId="9" fontId="2" fillId="0" borderId="26" xfId="312" applyFont="1" applyBorder="1" applyAlignment="1">
      <alignment horizontal="center" vertical="center"/>
    </xf>
    <xf numFmtId="43" fontId="2" fillId="0" borderId="31" xfId="436" applyFont="1" applyBorder="1" applyAlignment="1">
      <alignment horizontal="right" vertical="center"/>
    </xf>
    <xf numFmtId="9" fontId="2" fillId="0" borderId="32" xfId="312" applyFont="1" applyBorder="1" applyAlignment="1">
      <alignment horizontal="center" vertical="center"/>
    </xf>
    <xf numFmtId="43" fontId="2" fillId="0" borderId="32" xfId="436" applyFont="1" applyBorder="1" applyAlignment="1">
      <alignment horizontal="right" vertical="center"/>
    </xf>
    <xf numFmtId="0" fontId="2" fillId="0" borderId="0" xfId="0" applyFont="1" applyAlignment="1">
      <alignment horizontal="left" indent="27"/>
    </xf>
    <xf numFmtId="0" fontId="2" fillId="0" borderId="31" xfId="282" applyNumberFormat="1" applyFont="1" applyFill="1" applyBorder="1" applyAlignment="1">
      <alignment horizontal="center" vertical="center" wrapText="1"/>
      <protection/>
    </xf>
    <xf numFmtId="0" fontId="2" fillId="0" borderId="32" xfId="282" applyNumberFormat="1" applyFont="1" applyFill="1" applyBorder="1" applyAlignment="1">
      <alignment horizontal="left" vertical="center" wrapText="1"/>
      <protection/>
    </xf>
    <xf numFmtId="0" fontId="2" fillId="0" borderId="32" xfId="282" applyNumberFormat="1" applyFont="1" applyFill="1" applyBorder="1" applyAlignment="1">
      <alignment horizontal="center" vertical="center" wrapText="1"/>
      <protection/>
    </xf>
    <xf numFmtId="0" fontId="2" fillId="0" borderId="33" xfId="282" applyNumberFormat="1" applyFont="1" applyFill="1" applyBorder="1" applyAlignment="1">
      <alignment vertical="center" wrapText="1"/>
      <protection/>
    </xf>
    <xf numFmtId="43" fontId="2" fillId="0" borderId="0" xfId="436" applyFont="1" applyBorder="1" applyAlignment="1">
      <alignment horizontal="right" vertical="center"/>
    </xf>
    <xf numFmtId="0" fontId="60" fillId="55" borderId="26" xfId="282" applyFont="1" applyFill="1" applyBorder="1" applyAlignment="1">
      <alignment horizontal="center" vertical="center" wrapText="1"/>
      <protection/>
    </xf>
    <xf numFmtId="0" fontId="60" fillId="55" borderId="34" xfId="282" applyFont="1" applyFill="1" applyBorder="1" applyAlignment="1">
      <alignment horizontal="center" vertical="center" wrapText="1"/>
      <protection/>
    </xf>
    <xf numFmtId="0" fontId="60" fillId="55" borderId="35" xfId="282" applyFont="1" applyFill="1" applyBorder="1" applyAlignment="1">
      <alignment horizontal="center" vertical="center" wrapText="1"/>
      <protection/>
    </xf>
    <xf numFmtId="164" fontId="60" fillId="55" borderId="35" xfId="314" applyNumberFormat="1" applyFont="1" applyFill="1" applyBorder="1" applyAlignment="1">
      <alignment horizontal="center" vertical="center" wrapText="1"/>
    </xf>
    <xf numFmtId="164" fontId="60" fillId="55" borderId="36" xfId="314" applyNumberFormat="1" applyFont="1" applyFill="1" applyBorder="1" applyAlignment="1">
      <alignment horizontal="center" vertical="center" wrapText="1"/>
    </xf>
    <xf numFmtId="165" fontId="60" fillId="55" borderId="36" xfId="437" applyNumberFormat="1" applyFont="1" applyFill="1" applyBorder="1" applyAlignment="1">
      <alignment horizontal="center" vertical="center" wrapText="1"/>
    </xf>
    <xf numFmtId="0" fontId="60" fillId="55" borderId="37" xfId="282" applyFont="1" applyFill="1" applyBorder="1" applyAlignment="1">
      <alignment horizontal="center" vertical="center" wrapText="1"/>
      <protection/>
    </xf>
    <xf numFmtId="0" fontId="60" fillId="55" borderId="38" xfId="282" applyFont="1" applyFill="1" applyBorder="1" applyAlignment="1">
      <alignment horizontal="center" vertical="center" wrapText="1"/>
      <protection/>
    </xf>
    <xf numFmtId="0" fontId="60" fillId="55" borderId="39" xfId="282" applyFont="1" applyFill="1" applyBorder="1" applyAlignment="1">
      <alignment horizontal="center" vertical="center" wrapText="1"/>
      <protection/>
    </xf>
    <xf numFmtId="0" fontId="60" fillId="55" borderId="40" xfId="282" applyFont="1" applyFill="1" applyBorder="1" applyAlignment="1">
      <alignment horizontal="center" vertical="center" wrapText="1"/>
      <protection/>
    </xf>
    <xf numFmtId="164" fontId="60" fillId="55" borderId="41" xfId="314" applyNumberFormat="1" applyFont="1" applyFill="1" applyBorder="1" applyAlignment="1">
      <alignment horizontal="center" vertical="center" wrapText="1"/>
    </xf>
    <xf numFmtId="165" fontId="60" fillId="55" borderId="40" xfId="437" applyNumberFormat="1" applyFont="1" applyFill="1" applyBorder="1" applyAlignment="1">
      <alignment horizontal="center" vertical="center" wrapText="1"/>
    </xf>
    <xf numFmtId="0" fontId="2" fillId="56" borderId="29" xfId="282" applyNumberFormat="1" applyFont="1" applyFill="1" applyBorder="1" applyAlignment="1">
      <alignment horizontal="center" vertical="center" wrapText="1"/>
      <protection/>
    </xf>
    <xf numFmtId="0" fontId="2" fillId="56" borderId="29" xfId="282" applyNumberFormat="1" applyFont="1" applyFill="1" applyBorder="1" applyAlignment="1">
      <alignment horizontal="left" vertical="center" wrapText="1"/>
      <protection/>
    </xf>
    <xf numFmtId="0" fontId="2" fillId="56" borderId="42" xfId="282" applyNumberFormat="1" applyFont="1" applyFill="1" applyBorder="1" applyAlignment="1">
      <alignment horizontal="left" vertical="center" wrapText="1"/>
      <protection/>
    </xf>
    <xf numFmtId="43" fontId="2" fillId="56" borderId="29" xfId="436" applyFont="1" applyFill="1" applyBorder="1" applyAlignment="1">
      <alignment horizontal="right" vertical="center"/>
    </xf>
    <xf numFmtId="43" fontId="2" fillId="56" borderId="42" xfId="436" applyFont="1" applyFill="1" applyBorder="1" applyAlignment="1">
      <alignment horizontal="right" vertical="center"/>
    </xf>
    <xf numFmtId="9" fontId="2" fillId="56" borderId="29" xfId="312" applyFont="1" applyFill="1" applyBorder="1" applyAlignment="1">
      <alignment horizontal="center" vertical="center"/>
    </xf>
    <xf numFmtId="43" fontId="60" fillId="55" borderId="43" xfId="437" applyNumberFormat="1" applyFont="1" applyFill="1" applyBorder="1" applyAlignment="1">
      <alignment horizontal="center" vertical="center" wrapText="1"/>
    </xf>
    <xf numFmtId="43" fontId="60" fillId="55" borderId="43" xfId="436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1" fillId="0" borderId="0" xfId="281" applyProtection="1">
      <alignment/>
      <protection locked="0"/>
    </xf>
    <xf numFmtId="9" fontId="2" fillId="56" borderId="29" xfId="312" applyNumberFormat="1" applyFont="1" applyFill="1" applyBorder="1" applyAlignment="1">
      <alignment horizontal="center" vertical="center"/>
    </xf>
    <xf numFmtId="9" fontId="60" fillId="55" borderId="43" xfId="31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60" fillId="55" borderId="44" xfId="282" applyFont="1" applyFill="1" applyBorder="1" applyAlignment="1">
      <alignment horizontal="center" vertical="center" wrapText="1"/>
      <protection/>
    </xf>
    <xf numFmtId="0" fontId="60" fillId="55" borderId="45" xfId="282" applyFont="1" applyFill="1" applyBorder="1" applyAlignment="1">
      <alignment horizontal="center" vertical="center" wrapText="1"/>
      <protection/>
    </xf>
    <xf numFmtId="0" fontId="60" fillId="55" borderId="46" xfId="282" applyFont="1" applyFill="1" applyBorder="1" applyAlignment="1">
      <alignment horizontal="center" vertical="center" wrapText="1"/>
      <protection/>
    </xf>
    <xf numFmtId="0" fontId="60" fillId="55" borderId="26" xfId="282" applyFont="1" applyFill="1" applyBorder="1" applyAlignment="1">
      <alignment horizontal="center" vertical="center" wrapText="1"/>
      <protection/>
    </xf>
    <xf numFmtId="0" fontId="60" fillId="55" borderId="35" xfId="282" applyFont="1" applyFill="1" applyBorder="1" applyAlignment="1">
      <alignment horizontal="center" vertical="center" wrapText="1"/>
      <protection/>
    </xf>
    <xf numFmtId="0" fontId="60" fillId="55" borderId="47" xfId="282" applyFont="1" applyFill="1" applyBorder="1" applyAlignment="1">
      <alignment horizontal="center" vertical="center" wrapText="1"/>
      <protection/>
    </xf>
    <xf numFmtId="0" fontId="60" fillId="55" borderId="48" xfId="282" applyFont="1" applyFill="1" applyBorder="1" applyAlignment="1">
      <alignment horizontal="center" vertical="center" wrapText="1"/>
      <protection/>
    </xf>
    <xf numFmtId="0" fontId="60" fillId="55" borderId="49" xfId="282" applyFont="1" applyFill="1" applyBorder="1" applyAlignment="1">
      <alignment horizontal="center" vertical="center" wrapText="1"/>
      <protection/>
    </xf>
    <xf numFmtId="0" fontId="60" fillId="55" borderId="50" xfId="282" applyFont="1" applyFill="1" applyBorder="1" applyAlignment="1">
      <alignment horizontal="center" vertical="center" wrapText="1"/>
      <protection/>
    </xf>
    <xf numFmtId="0" fontId="60" fillId="55" borderId="51" xfId="282" applyFont="1" applyFill="1" applyBorder="1" applyAlignment="1">
      <alignment horizontal="center" vertical="center" wrapText="1"/>
      <protection/>
    </xf>
    <xf numFmtId="0" fontId="60" fillId="55" borderId="32" xfId="282" applyFont="1" applyFill="1" applyBorder="1" applyAlignment="1">
      <alignment horizontal="center" vertical="center" wrapText="1"/>
      <protection/>
    </xf>
    <xf numFmtId="0" fontId="60" fillId="55" borderId="37" xfId="282" applyFont="1" applyFill="1" applyBorder="1" applyAlignment="1">
      <alignment horizontal="center" vertical="center" wrapText="1"/>
      <protection/>
    </xf>
    <xf numFmtId="0" fontId="60" fillId="55" borderId="52" xfId="282" applyFont="1" applyFill="1" applyBorder="1" applyAlignment="1">
      <alignment horizontal="center" vertical="center" wrapText="1"/>
      <protection/>
    </xf>
    <xf numFmtId="0" fontId="60" fillId="55" borderId="36" xfId="282" applyFont="1" applyFill="1" applyBorder="1" applyAlignment="1">
      <alignment horizontal="center" vertical="center" wrapText="1"/>
      <protection/>
    </xf>
    <xf numFmtId="0" fontId="60" fillId="55" borderId="53" xfId="282" applyFont="1" applyFill="1" applyBorder="1" applyAlignment="1">
      <alignment horizontal="center" vertical="center" wrapText="1"/>
      <protection/>
    </xf>
    <xf numFmtId="0" fontId="60" fillId="55" borderId="54" xfId="282" applyFont="1" applyFill="1" applyBorder="1" applyAlignment="1">
      <alignment horizontal="center" vertical="center" wrapText="1"/>
      <protection/>
    </xf>
  </cellXfs>
  <cellStyles count="4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2" xfId="282"/>
    <cellStyle name="Normal 2 2" xfId="283"/>
    <cellStyle name="Normal 2 3" xfId="284"/>
    <cellStyle name="Normal 2 3 2" xfId="285"/>
    <cellStyle name="Normal 2 3_00_Decisão Anexo V 2015_MEMORIAL_Oficial SOF" xfId="286"/>
    <cellStyle name="Normal 2 4" xfId="287"/>
    <cellStyle name="Normal 2 5" xfId="288"/>
    <cellStyle name="Normal 2 6" xfId="289"/>
    <cellStyle name="Normal 2 7" xfId="290"/>
    <cellStyle name="Normal 2_00_Decisão Anexo V 2015_MEMORIAL_Oficial SOF" xfId="291"/>
    <cellStyle name="Normal 3" xfId="292"/>
    <cellStyle name="Normal 3 2" xfId="293"/>
    <cellStyle name="Normal 3_05_Impactos_Demais PLs_2013_Dados CNJ de jul-12" xfId="294"/>
    <cellStyle name="Normal 4" xfId="295"/>
    <cellStyle name="Normal 5" xfId="296"/>
    <cellStyle name="Normal 6" xfId="297"/>
    <cellStyle name="Normal 7" xfId="298"/>
    <cellStyle name="Normal 8" xfId="299"/>
    <cellStyle name="Normal 9" xfId="300"/>
    <cellStyle name="Nota" xfId="301"/>
    <cellStyle name="Nota 2" xfId="302"/>
    <cellStyle name="Nota 2 2" xfId="303"/>
    <cellStyle name="Nota 2_00_Decisão Anexo V 2015_MEMORIAL_Oficial SOF" xfId="304"/>
    <cellStyle name="Nota 3" xfId="305"/>
    <cellStyle name="Nota 4" xfId="306"/>
    <cellStyle name="Note" xfId="307"/>
    <cellStyle name="Output" xfId="308"/>
    <cellStyle name="Percent_Agenda" xfId="309"/>
    <cellStyle name="Percentual" xfId="310"/>
    <cellStyle name="Ponto" xfId="311"/>
    <cellStyle name="Percent" xfId="312"/>
    <cellStyle name="Porcentagem 10" xfId="313"/>
    <cellStyle name="Porcentagem 2" xfId="314"/>
    <cellStyle name="Porcentagem 2 2" xfId="315"/>
    <cellStyle name="Porcentagem 2 3" xfId="316"/>
    <cellStyle name="Porcentagem 2_FCDF 2014_2ª Versão" xfId="317"/>
    <cellStyle name="Porcentagem 3" xfId="318"/>
    <cellStyle name="Porcentagem 4" xfId="319"/>
    <cellStyle name="Porcentagem 5" xfId="320"/>
    <cellStyle name="Porcentagem 6" xfId="321"/>
    <cellStyle name="Porcentagem 7" xfId="322"/>
    <cellStyle name="Porcentagem 8" xfId="323"/>
    <cellStyle name="Porcentagem 9" xfId="324"/>
    <cellStyle name="rodape" xfId="325"/>
    <cellStyle name="Saída" xfId="326"/>
    <cellStyle name="Saída 2" xfId="327"/>
    <cellStyle name="Saída 2 2" xfId="328"/>
    <cellStyle name="Saída 2_05_Impactos_Demais PLs_2013_Dados CNJ de jul-12" xfId="329"/>
    <cellStyle name="Saída 3" xfId="330"/>
    <cellStyle name="Saída 4" xfId="331"/>
    <cellStyle name="Sep. milhar [0]" xfId="332"/>
    <cellStyle name="Sep. milhar [2]" xfId="333"/>
    <cellStyle name="Separador de m" xfId="334"/>
    <cellStyle name="Comma [0]" xfId="335"/>
    <cellStyle name="Separador de milhares 10" xfId="336"/>
    <cellStyle name="Separador de milhares 2" xfId="337"/>
    <cellStyle name="Separador de milhares 2 2" xfId="338"/>
    <cellStyle name="Separador de milhares 2 2 3" xfId="339"/>
    <cellStyle name="Separador de milhares 2 2 6" xfId="340"/>
    <cellStyle name="Separador de milhares 2 2_00_Decisão Anexo V 2015_MEMORIAL_Oficial SOF" xfId="341"/>
    <cellStyle name="Separador de milhares 2 3" xfId="342"/>
    <cellStyle name="Separador de milhares 2 3 2" xfId="343"/>
    <cellStyle name="Separador de milhares 2 3 2 2" xfId="344"/>
    <cellStyle name="Separador de milhares 2 3 2 2 2" xfId="345"/>
    <cellStyle name="Separador de milhares 2 3 2 2_00_Decisão Anexo V 2015_MEMORIAL_Oficial SOF" xfId="346"/>
    <cellStyle name="Separador de milhares 2 3 2_00_Decisão Anexo V 2015_MEMORIAL_Oficial SOF" xfId="347"/>
    <cellStyle name="Separador de milhares 2 3 3" xfId="348"/>
    <cellStyle name="Separador de milhares 2 3_00_Decisão Anexo V 2015_MEMORIAL_Oficial SOF" xfId="349"/>
    <cellStyle name="Separador de milhares 2 4" xfId="350"/>
    <cellStyle name="Separador de milhares 2 5" xfId="351"/>
    <cellStyle name="Separador de milhares 2 5 2" xfId="352"/>
    <cellStyle name="Separador de milhares 2 5_00_Decisão Anexo V 2015_MEMORIAL_Oficial SOF" xfId="353"/>
    <cellStyle name="Separador de milhares 2_00_Decisão Anexo V 2015_MEMORIAL_Oficial SOF" xfId="354"/>
    <cellStyle name="Separador de milhares 3" xfId="355"/>
    <cellStyle name="Separador de milhares 3 2" xfId="356"/>
    <cellStyle name="Separador de milhares 3 3" xfId="357"/>
    <cellStyle name="Separador de milhares 3_00_Decisão Anexo V 2015_MEMORIAL_Oficial SOF" xfId="358"/>
    <cellStyle name="Separador de milhares 4" xfId="359"/>
    <cellStyle name="Separador de milhares 5" xfId="360"/>
    <cellStyle name="Separador de milhares 6" xfId="361"/>
    <cellStyle name="Separador de milhares 7" xfId="362"/>
    <cellStyle name="Separador de milhares 8" xfId="363"/>
    <cellStyle name="Separador de milhares 9" xfId="364"/>
    <cellStyle name="TableStyleLight1" xfId="365"/>
    <cellStyle name="TableStyleLight1 2" xfId="366"/>
    <cellStyle name="TableStyleLight1 3" xfId="367"/>
    <cellStyle name="TableStyleLight1 5" xfId="368"/>
    <cellStyle name="TableStyleLight1_00_Decisão Anexo V 2015_MEMORIAL_Oficial SOF" xfId="369"/>
    <cellStyle name="Texto de Aviso" xfId="370"/>
    <cellStyle name="Texto de Aviso 2" xfId="371"/>
    <cellStyle name="Texto de Aviso 2 2" xfId="372"/>
    <cellStyle name="Texto de Aviso 2_05_Impactos_Demais PLs_2013_Dados CNJ de jul-12" xfId="373"/>
    <cellStyle name="Texto de Aviso 3" xfId="374"/>
    <cellStyle name="Texto de Aviso 4" xfId="375"/>
    <cellStyle name="Texto Explicativo" xfId="376"/>
    <cellStyle name="Texto Explicativo 2" xfId="377"/>
    <cellStyle name="Texto Explicativo 2 2" xfId="378"/>
    <cellStyle name="Texto Explicativo 2_05_Impactos_Demais PLs_2013_Dados CNJ de jul-12" xfId="379"/>
    <cellStyle name="Texto Explicativo 3" xfId="380"/>
    <cellStyle name="Texto Explicativo 4" xfId="381"/>
    <cellStyle name="Texto, derecha" xfId="382"/>
    <cellStyle name="Texto, izquierda" xfId="383"/>
    <cellStyle name="Title" xfId="384"/>
    <cellStyle name="Titulo" xfId="385"/>
    <cellStyle name="Título" xfId="386"/>
    <cellStyle name="Título 1" xfId="387"/>
    <cellStyle name="Título 1 1" xfId="388"/>
    <cellStyle name="Título 1 2" xfId="389"/>
    <cellStyle name="Título 1 2 2" xfId="390"/>
    <cellStyle name="Título 1 2_05_Impactos_Demais PLs_2013_Dados CNJ de jul-12" xfId="391"/>
    <cellStyle name="Título 1 3" xfId="392"/>
    <cellStyle name="Título 1 4" xfId="393"/>
    <cellStyle name="Título 10" xfId="394"/>
    <cellStyle name="Título 11" xfId="395"/>
    <cellStyle name="Título 2" xfId="396"/>
    <cellStyle name="Título 2 2" xfId="397"/>
    <cellStyle name="Título 2 2 2" xfId="398"/>
    <cellStyle name="Título 2 2_05_Impactos_Demais PLs_2013_Dados CNJ de jul-12" xfId="399"/>
    <cellStyle name="Título 2 3" xfId="400"/>
    <cellStyle name="Título 2 4" xfId="401"/>
    <cellStyle name="Título 3" xfId="402"/>
    <cellStyle name="Título 3 2" xfId="403"/>
    <cellStyle name="Título 3 2 2" xfId="404"/>
    <cellStyle name="Título 3 2_05_Impactos_Demais PLs_2013_Dados CNJ de jul-12" xfId="405"/>
    <cellStyle name="Título 3 3" xfId="406"/>
    <cellStyle name="Título 3 4" xfId="407"/>
    <cellStyle name="Título 4" xfId="408"/>
    <cellStyle name="Título 4 2" xfId="409"/>
    <cellStyle name="Título 4 2 2" xfId="410"/>
    <cellStyle name="Título 4 2_05_Impactos_Demais PLs_2013_Dados CNJ de jul-12" xfId="411"/>
    <cellStyle name="Título 4 3" xfId="412"/>
    <cellStyle name="Título 4 4" xfId="413"/>
    <cellStyle name="Título 5" xfId="414"/>
    <cellStyle name="Título 5 2" xfId="415"/>
    <cellStyle name="Título 5 3" xfId="416"/>
    <cellStyle name="Título 5_05_Impactos_Demais PLs_2013_Dados CNJ de jul-12" xfId="417"/>
    <cellStyle name="Título 6" xfId="418"/>
    <cellStyle name="Título 6 2" xfId="419"/>
    <cellStyle name="Título 6_34" xfId="420"/>
    <cellStyle name="Título 7" xfId="421"/>
    <cellStyle name="Título 8" xfId="422"/>
    <cellStyle name="Título 9" xfId="423"/>
    <cellStyle name="Titulo_00_Equalização ASMED_SOF" xfId="424"/>
    <cellStyle name="Titulo1" xfId="425"/>
    <cellStyle name="Titulo2" xfId="426"/>
    <cellStyle name="Total" xfId="427"/>
    <cellStyle name="Total 2" xfId="428"/>
    <cellStyle name="Total 2 2" xfId="429"/>
    <cellStyle name="Total 2_05_Impactos_Demais PLs_2013_Dados CNJ de jul-12" xfId="430"/>
    <cellStyle name="Total 3" xfId="431"/>
    <cellStyle name="Total 4" xfId="432"/>
    <cellStyle name="V¡rgula" xfId="433"/>
    <cellStyle name="V¡rgula0" xfId="434"/>
    <cellStyle name="Vírgul - Estilo1" xfId="435"/>
    <cellStyle name="Comma" xfId="436"/>
    <cellStyle name="Vírgula 2" xfId="437"/>
    <cellStyle name="Vírgula 2 2" xfId="438"/>
    <cellStyle name="Vírgula 3" xfId="439"/>
    <cellStyle name="Vírgula 4" xfId="440"/>
    <cellStyle name="Vírgula 5" xfId="441"/>
    <cellStyle name="Vírgula0" xfId="442"/>
    <cellStyle name="Warning Text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1</xdr:row>
      <xdr:rowOff>152400</xdr:rowOff>
    </xdr:from>
    <xdr:to>
      <xdr:col>2</xdr:col>
      <xdr:colOff>2419350</xdr:colOff>
      <xdr:row>4</xdr:row>
      <xdr:rowOff>9525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1432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14" customWidth="1"/>
  </cols>
  <sheetData>
    <row r="1" spans="1:29" ht="15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 ht="15">
      <c r="A2" s="57" t="s">
        <v>164</v>
      </c>
      <c r="B2" s="57" t="s">
        <v>165</v>
      </c>
      <c r="C2" s="57" t="s">
        <v>77</v>
      </c>
      <c r="D2" s="57" t="s">
        <v>78</v>
      </c>
      <c r="E2" s="57" t="s">
        <v>79</v>
      </c>
      <c r="F2" s="57" t="s">
        <v>80</v>
      </c>
      <c r="G2" s="57" t="s">
        <v>81</v>
      </c>
      <c r="H2" s="57" t="s">
        <v>82</v>
      </c>
      <c r="I2" s="57" t="s">
        <v>83</v>
      </c>
      <c r="J2" s="57" t="s">
        <v>84</v>
      </c>
      <c r="K2" s="57" t="s">
        <v>85</v>
      </c>
      <c r="L2" s="57" t="s">
        <v>86</v>
      </c>
      <c r="M2" s="57" t="s">
        <v>87</v>
      </c>
      <c r="N2" s="57" t="s">
        <v>88</v>
      </c>
      <c r="O2" s="57">
        <v>25004</v>
      </c>
      <c r="P2" s="57">
        <v>0</v>
      </c>
      <c r="Q2" s="57">
        <v>0</v>
      </c>
      <c r="R2" s="57">
        <v>25004</v>
      </c>
      <c r="S2" s="57">
        <v>25004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  <c r="Y2" s="57">
        <v>0</v>
      </c>
      <c r="Z2" s="57">
        <v>0</v>
      </c>
      <c r="AA2" s="57">
        <v>0</v>
      </c>
      <c r="AB2" s="57">
        <v>0</v>
      </c>
      <c r="AC2" s="57" t="s">
        <v>166</v>
      </c>
    </row>
    <row r="3" spans="1:29" ht="15">
      <c r="A3" s="57" t="s">
        <v>164</v>
      </c>
      <c r="B3" s="57" t="s">
        <v>165</v>
      </c>
      <c r="C3" s="57" t="s">
        <v>77</v>
      </c>
      <c r="D3" s="57" t="s">
        <v>78</v>
      </c>
      <c r="E3" s="57" t="s">
        <v>79</v>
      </c>
      <c r="F3" s="57" t="s">
        <v>80</v>
      </c>
      <c r="G3" s="57" t="s">
        <v>81</v>
      </c>
      <c r="H3" s="57" t="s">
        <v>82</v>
      </c>
      <c r="I3" s="57" t="s">
        <v>83</v>
      </c>
      <c r="J3" s="57" t="s">
        <v>84</v>
      </c>
      <c r="K3" s="57" t="s">
        <v>85</v>
      </c>
      <c r="L3" s="57" t="s">
        <v>89</v>
      </c>
      <c r="M3" s="57" t="s">
        <v>87</v>
      </c>
      <c r="N3" s="57" t="s">
        <v>88</v>
      </c>
      <c r="O3" s="57">
        <v>1001</v>
      </c>
      <c r="P3" s="57">
        <v>0</v>
      </c>
      <c r="Q3" s="57">
        <v>0</v>
      </c>
      <c r="R3" s="57">
        <v>1001</v>
      </c>
      <c r="S3" s="57">
        <v>1001</v>
      </c>
      <c r="T3" s="57">
        <v>0</v>
      </c>
      <c r="U3" s="57">
        <v>0</v>
      </c>
      <c r="V3" s="57">
        <v>0</v>
      </c>
      <c r="W3" s="57">
        <v>0</v>
      </c>
      <c r="X3" s="57">
        <v>0</v>
      </c>
      <c r="Y3" s="57">
        <v>0</v>
      </c>
      <c r="Z3" s="57">
        <v>0</v>
      </c>
      <c r="AA3" s="57">
        <v>0</v>
      </c>
      <c r="AB3" s="57">
        <v>0</v>
      </c>
      <c r="AC3" s="57" t="s">
        <v>166</v>
      </c>
    </row>
    <row r="4" spans="1:29" ht="15">
      <c r="A4" s="57" t="s">
        <v>164</v>
      </c>
      <c r="B4" s="57" t="s">
        <v>165</v>
      </c>
      <c r="C4" s="57" t="s">
        <v>77</v>
      </c>
      <c r="D4" s="57" t="s">
        <v>78</v>
      </c>
      <c r="E4" s="57" t="s">
        <v>79</v>
      </c>
      <c r="F4" s="57" t="s">
        <v>80</v>
      </c>
      <c r="G4" s="57" t="s">
        <v>81</v>
      </c>
      <c r="H4" s="57" t="s">
        <v>90</v>
      </c>
      <c r="I4" s="57" t="s">
        <v>83</v>
      </c>
      <c r="J4" s="57" t="s">
        <v>91</v>
      </c>
      <c r="K4" s="57" t="s">
        <v>85</v>
      </c>
      <c r="L4" s="57" t="s">
        <v>92</v>
      </c>
      <c r="M4" s="57" t="s">
        <v>87</v>
      </c>
      <c r="N4" s="57" t="s">
        <v>88</v>
      </c>
      <c r="O4" s="57">
        <v>2</v>
      </c>
      <c r="P4" s="57">
        <v>0</v>
      </c>
      <c r="Q4" s="57">
        <v>0</v>
      </c>
      <c r="R4" s="57">
        <v>2</v>
      </c>
      <c r="S4" s="57">
        <v>2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 t="s">
        <v>166</v>
      </c>
    </row>
    <row r="5" spans="1:29" ht="15">
      <c r="A5" s="57" t="s">
        <v>164</v>
      </c>
      <c r="B5" s="57" t="s">
        <v>165</v>
      </c>
      <c r="C5" s="57" t="s">
        <v>93</v>
      </c>
      <c r="D5" s="57" t="s">
        <v>94</v>
      </c>
      <c r="E5" s="57" t="s">
        <v>79</v>
      </c>
      <c r="F5" s="57" t="s">
        <v>95</v>
      </c>
      <c r="G5" s="57" t="s">
        <v>81</v>
      </c>
      <c r="H5" s="57" t="s">
        <v>96</v>
      </c>
      <c r="I5" s="57" t="s">
        <v>83</v>
      </c>
      <c r="J5" s="57" t="s">
        <v>97</v>
      </c>
      <c r="K5" s="57" t="s">
        <v>85</v>
      </c>
      <c r="L5" s="57" t="s">
        <v>92</v>
      </c>
      <c r="M5" s="57" t="s">
        <v>87</v>
      </c>
      <c r="N5" s="57" t="s">
        <v>88</v>
      </c>
      <c r="O5" s="57">
        <v>37264965.77</v>
      </c>
      <c r="P5" s="57">
        <v>50000</v>
      </c>
      <c r="Q5" s="57">
        <v>120000</v>
      </c>
      <c r="R5" s="57">
        <v>37194965.77</v>
      </c>
      <c r="S5" s="57">
        <v>37194965.77</v>
      </c>
      <c r="T5" s="57">
        <v>0</v>
      </c>
      <c r="U5" s="57">
        <v>8500</v>
      </c>
      <c r="V5" s="57">
        <v>8500</v>
      </c>
      <c r="W5" s="57">
        <v>8500</v>
      </c>
      <c r="X5" s="57">
        <v>0</v>
      </c>
      <c r="Y5" s="57">
        <v>0</v>
      </c>
      <c r="Z5" s="57">
        <v>0.0228525549735974</v>
      </c>
      <c r="AA5" s="57">
        <v>0.0228525549735974</v>
      </c>
      <c r="AB5" s="57">
        <v>0.0228525549735974</v>
      </c>
      <c r="AC5" s="57" t="s">
        <v>166</v>
      </c>
    </row>
    <row r="6" spans="1:29" ht="15">
      <c r="A6" s="57" t="s">
        <v>164</v>
      </c>
      <c r="B6" s="57" t="s">
        <v>165</v>
      </c>
      <c r="C6" s="57" t="s">
        <v>93</v>
      </c>
      <c r="D6" s="57" t="s">
        <v>94</v>
      </c>
      <c r="E6" s="57" t="s">
        <v>79</v>
      </c>
      <c r="F6" s="57" t="s">
        <v>95</v>
      </c>
      <c r="G6" s="57" t="s">
        <v>81</v>
      </c>
      <c r="H6" s="57" t="s">
        <v>98</v>
      </c>
      <c r="I6" s="57" t="s">
        <v>83</v>
      </c>
      <c r="J6" s="57" t="s">
        <v>99</v>
      </c>
      <c r="K6" s="57" t="s">
        <v>85</v>
      </c>
      <c r="L6" s="57" t="s">
        <v>86</v>
      </c>
      <c r="M6" s="57" t="s">
        <v>87</v>
      </c>
      <c r="N6" s="57" t="s">
        <v>88</v>
      </c>
      <c r="O6" s="57">
        <v>7714572.49</v>
      </c>
      <c r="P6" s="57">
        <v>70000</v>
      </c>
      <c r="Q6" s="57">
        <v>0</v>
      </c>
      <c r="R6" s="57">
        <v>7784572.49</v>
      </c>
      <c r="S6" s="57">
        <v>7784572.49</v>
      </c>
      <c r="T6" s="57">
        <v>0</v>
      </c>
      <c r="U6" s="57">
        <v>2068674.91</v>
      </c>
      <c r="V6" s="57">
        <v>2068674.91</v>
      </c>
      <c r="W6" s="57">
        <v>2067481.7</v>
      </c>
      <c r="X6" s="57">
        <v>0</v>
      </c>
      <c r="Y6" s="57">
        <v>0</v>
      </c>
      <c r="Z6" s="57">
        <v>26.5740336114463</v>
      </c>
      <c r="AA6" s="57">
        <v>26.5740336114463</v>
      </c>
      <c r="AB6" s="57">
        <v>26.5587057305442</v>
      </c>
      <c r="AC6" s="57" t="s">
        <v>166</v>
      </c>
    </row>
    <row r="7" spans="1:29" ht="15">
      <c r="A7" s="57" t="s">
        <v>164</v>
      </c>
      <c r="B7" s="57" t="s">
        <v>165</v>
      </c>
      <c r="C7" s="57" t="s">
        <v>93</v>
      </c>
      <c r="D7" s="57" t="s">
        <v>94</v>
      </c>
      <c r="E7" s="57" t="s">
        <v>79</v>
      </c>
      <c r="F7" s="57" t="s">
        <v>95</v>
      </c>
      <c r="G7" s="57" t="s">
        <v>81</v>
      </c>
      <c r="H7" s="57" t="s">
        <v>98</v>
      </c>
      <c r="I7" s="57" t="s">
        <v>83</v>
      </c>
      <c r="J7" s="57" t="s">
        <v>99</v>
      </c>
      <c r="K7" s="57" t="s">
        <v>85</v>
      </c>
      <c r="L7" s="57" t="s">
        <v>89</v>
      </c>
      <c r="M7" s="57" t="s">
        <v>87</v>
      </c>
      <c r="N7" s="57" t="s">
        <v>88</v>
      </c>
      <c r="O7" s="57">
        <v>1</v>
      </c>
      <c r="P7" s="57">
        <v>0</v>
      </c>
      <c r="Q7" s="57">
        <v>0</v>
      </c>
      <c r="R7" s="57">
        <v>1</v>
      </c>
      <c r="S7" s="57">
        <v>1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 t="s">
        <v>166</v>
      </c>
    </row>
    <row r="8" spans="1:29" ht="15">
      <c r="A8" s="57" t="s">
        <v>164</v>
      </c>
      <c r="B8" s="57" t="s">
        <v>165</v>
      </c>
      <c r="C8" s="57" t="s">
        <v>93</v>
      </c>
      <c r="D8" s="57" t="s">
        <v>94</v>
      </c>
      <c r="E8" s="57" t="s">
        <v>79</v>
      </c>
      <c r="F8" s="57" t="s">
        <v>100</v>
      </c>
      <c r="G8" s="57" t="s">
        <v>81</v>
      </c>
      <c r="H8" s="57" t="s">
        <v>101</v>
      </c>
      <c r="I8" s="57" t="s">
        <v>83</v>
      </c>
      <c r="J8" s="57" t="s">
        <v>102</v>
      </c>
      <c r="K8" s="57" t="s">
        <v>85</v>
      </c>
      <c r="L8" s="57" t="s">
        <v>86</v>
      </c>
      <c r="M8" s="57" t="s">
        <v>87</v>
      </c>
      <c r="N8" s="57" t="s">
        <v>88</v>
      </c>
      <c r="O8" s="57">
        <v>2</v>
      </c>
      <c r="P8" s="57">
        <v>0</v>
      </c>
      <c r="Q8" s="57">
        <v>0</v>
      </c>
      <c r="R8" s="57">
        <v>2</v>
      </c>
      <c r="S8" s="57">
        <v>2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 t="s">
        <v>166</v>
      </c>
    </row>
    <row r="9" spans="1:29" ht="15">
      <c r="A9" s="57" t="s">
        <v>164</v>
      </c>
      <c r="B9" s="57" t="s">
        <v>165</v>
      </c>
      <c r="C9" s="57" t="s">
        <v>93</v>
      </c>
      <c r="D9" s="57" t="s">
        <v>94</v>
      </c>
      <c r="E9" s="57" t="s">
        <v>79</v>
      </c>
      <c r="F9" s="57" t="s">
        <v>100</v>
      </c>
      <c r="G9" s="57" t="s">
        <v>81</v>
      </c>
      <c r="H9" s="57" t="s">
        <v>101</v>
      </c>
      <c r="I9" s="57" t="s">
        <v>83</v>
      </c>
      <c r="J9" s="57" t="s">
        <v>102</v>
      </c>
      <c r="K9" s="57" t="s">
        <v>85</v>
      </c>
      <c r="L9" s="57" t="s">
        <v>89</v>
      </c>
      <c r="M9" s="57" t="s">
        <v>87</v>
      </c>
      <c r="N9" s="57" t="s">
        <v>88</v>
      </c>
      <c r="O9" s="57">
        <v>1</v>
      </c>
      <c r="P9" s="57">
        <v>0</v>
      </c>
      <c r="Q9" s="57">
        <v>0</v>
      </c>
      <c r="R9" s="57">
        <v>1</v>
      </c>
      <c r="S9" s="57">
        <v>1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 t="s">
        <v>166</v>
      </c>
    </row>
    <row r="10" spans="1:29" ht="15">
      <c r="A10" s="57" t="s">
        <v>164</v>
      </c>
      <c r="B10" s="57" t="s">
        <v>165</v>
      </c>
      <c r="C10" s="57" t="s">
        <v>93</v>
      </c>
      <c r="D10" s="57" t="s">
        <v>94</v>
      </c>
      <c r="E10" s="57" t="s">
        <v>103</v>
      </c>
      <c r="F10" s="57" t="s">
        <v>104</v>
      </c>
      <c r="G10" s="57" t="s">
        <v>81</v>
      </c>
      <c r="H10" s="57" t="s">
        <v>105</v>
      </c>
      <c r="I10" s="57" t="s">
        <v>83</v>
      </c>
      <c r="J10" s="57" t="s">
        <v>106</v>
      </c>
      <c r="K10" s="57" t="s">
        <v>85</v>
      </c>
      <c r="L10" s="57" t="s">
        <v>92</v>
      </c>
      <c r="M10" s="57" t="s">
        <v>87</v>
      </c>
      <c r="N10" s="57" t="s">
        <v>88</v>
      </c>
      <c r="O10" s="57">
        <v>21189342.11</v>
      </c>
      <c r="P10" s="57">
        <v>0</v>
      </c>
      <c r="Q10" s="57">
        <v>0</v>
      </c>
      <c r="R10" s="57">
        <v>21189342.11</v>
      </c>
      <c r="S10" s="57">
        <v>21189342.11</v>
      </c>
      <c r="T10" s="57">
        <v>0</v>
      </c>
      <c r="U10" s="57">
        <v>2768109.18</v>
      </c>
      <c r="V10" s="57">
        <v>2768109.18</v>
      </c>
      <c r="W10" s="57">
        <v>2768024.78</v>
      </c>
      <c r="X10" s="57">
        <v>0</v>
      </c>
      <c r="Y10" s="57">
        <v>0</v>
      </c>
      <c r="Z10" s="57">
        <v>13.06368628922</v>
      </c>
      <c r="AA10" s="57">
        <v>13.06368628922</v>
      </c>
      <c r="AB10" s="57">
        <v>13.0632879757681</v>
      </c>
      <c r="AC10" s="57" t="s">
        <v>166</v>
      </c>
    </row>
    <row r="11" spans="1:29" ht="15">
      <c r="A11" s="57" t="s">
        <v>164</v>
      </c>
      <c r="B11" s="57" t="s">
        <v>165</v>
      </c>
      <c r="C11" s="57" t="s">
        <v>107</v>
      </c>
      <c r="D11" s="57" t="s">
        <v>108</v>
      </c>
      <c r="E11" s="57" t="s">
        <v>79</v>
      </c>
      <c r="F11" s="57" t="s">
        <v>95</v>
      </c>
      <c r="G11" s="57" t="s">
        <v>81</v>
      </c>
      <c r="H11" s="57" t="s">
        <v>109</v>
      </c>
      <c r="I11" s="57" t="s">
        <v>83</v>
      </c>
      <c r="J11" s="57" t="s">
        <v>110</v>
      </c>
      <c r="K11" s="57" t="s">
        <v>85</v>
      </c>
      <c r="L11" s="57" t="s">
        <v>86</v>
      </c>
      <c r="M11" s="57" t="s">
        <v>87</v>
      </c>
      <c r="N11" s="57" t="s">
        <v>88</v>
      </c>
      <c r="O11" s="57">
        <v>12334.88</v>
      </c>
      <c r="P11" s="57">
        <v>0</v>
      </c>
      <c r="Q11" s="57">
        <v>0</v>
      </c>
      <c r="R11" s="57">
        <v>12334.88</v>
      </c>
      <c r="S11" s="57">
        <v>12334.88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 t="s">
        <v>166</v>
      </c>
    </row>
    <row r="12" spans="1:29" ht="15">
      <c r="A12" s="57" t="s">
        <v>164</v>
      </c>
      <c r="B12" s="57" t="s">
        <v>165</v>
      </c>
      <c r="C12" s="57" t="s">
        <v>111</v>
      </c>
      <c r="D12" s="57" t="s">
        <v>112</v>
      </c>
      <c r="E12" s="57" t="s">
        <v>79</v>
      </c>
      <c r="F12" s="57" t="s">
        <v>113</v>
      </c>
      <c r="G12" s="57" t="s">
        <v>81</v>
      </c>
      <c r="H12" s="57" t="s">
        <v>114</v>
      </c>
      <c r="I12" s="57" t="s">
        <v>83</v>
      </c>
      <c r="J12" s="57" t="s">
        <v>115</v>
      </c>
      <c r="K12" s="57" t="s">
        <v>85</v>
      </c>
      <c r="L12" s="57" t="s">
        <v>86</v>
      </c>
      <c r="M12" s="57" t="s">
        <v>87</v>
      </c>
      <c r="N12" s="57" t="s">
        <v>88</v>
      </c>
      <c r="O12" s="57">
        <v>20003</v>
      </c>
      <c r="P12" s="57">
        <v>0</v>
      </c>
      <c r="Q12" s="57">
        <v>0</v>
      </c>
      <c r="R12" s="57">
        <v>20003</v>
      </c>
      <c r="S12" s="57">
        <v>20003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 t="s">
        <v>166</v>
      </c>
    </row>
    <row r="13" spans="1:29" ht="15">
      <c r="A13" s="57" t="s">
        <v>164</v>
      </c>
      <c r="B13" s="57" t="s">
        <v>165</v>
      </c>
      <c r="C13" s="57" t="s">
        <v>111</v>
      </c>
      <c r="D13" s="57" t="s">
        <v>112</v>
      </c>
      <c r="E13" s="57" t="s">
        <v>79</v>
      </c>
      <c r="F13" s="57" t="s">
        <v>113</v>
      </c>
      <c r="G13" s="57" t="s">
        <v>81</v>
      </c>
      <c r="H13" s="57" t="s">
        <v>114</v>
      </c>
      <c r="I13" s="57" t="s">
        <v>83</v>
      </c>
      <c r="J13" s="57" t="s">
        <v>115</v>
      </c>
      <c r="K13" s="57" t="s">
        <v>85</v>
      </c>
      <c r="L13" s="57" t="s">
        <v>89</v>
      </c>
      <c r="M13" s="57" t="s">
        <v>87</v>
      </c>
      <c r="N13" s="57" t="s">
        <v>88</v>
      </c>
      <c r="O13" s="57">
        <v>1</v>
      </c>
      <c r="P13" s="57">
        <v>0</v>
      </c>
      <c r="Q13" s="57">
        <v>0</v>
      </c>
      <c r="R13" s="57">
        <v>1</v>
      </c>
      <c r="S13" s="57">
        <v>1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 t="s">
        <v>166</v>
      </c>
    </row>
    <row r="14" spans="1:29" ht="15">
      <c r="A14" s="57" t="s">
        <v>164</v>
      </c>
      <c r="B14" s="57" t="s">
        <v>165</v>
      </c>
      <c r="C14" s="57" t="s">
        <v>116</v>
      </c>
      <c r="D14" s="57" t="s">
        <v>117</v>
      </c>
      <c r="E14" s="57" t="s">
        <v>79</v>
      </c>
      <c r="F14" s="57" t="s">
        <v>118</v>
      </c>
      <c r="G14" s="57" t="s">
        <v>81</v>
      </c>
      <c r="H14" s="57" t="s">
        <v>119</v>
      </c>
      <c r="I14" s="57" t="s">
        <v>83</v>
      </c>
      <c r="J14" s="57" t="s">
        <v>120</v>
      </c>
      <c r="K14" s="57" t="s">
        <v>85</v>
      </c>
      <c r="L14" s="57" t="s">
        <v>86</v>
      </c>
      <c r="M14" s="57" t="s">
        <v>87</v>
      </c>
      <c r="N14" s="57" t="s">
        <v>88</v>
      </c>
      <c r="O14" s="57">
        <v>10004</v>
      </c>
      <c r="P14" s="57">
        <v>0</v>
      </c>
      <c r="Q14" s="57">
        <v>0</v>
      </c>
      <c r="R14" s="57">
        <v>10004</v>
      </c>
      <c r="S14" s="57">
        <v>10004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 t="s">
        <v>166</v>
      </c>
    </row>
    <row r="15" spans="1:29" ht="15">
      <c r="A15" s="57" t="s">
        <v>164</v>
      </c>
      <c r="B15" s="57" t="s">
        <v>165</v>
      </c>
      <c r="C15" s="57" t="s">
        <v>116</v>
      </c>
      <c r="D15" s="57" t="s">
        <v>117</v>
      </c>
      <c r="E15" s="57" t="s">
        <v>79</v>
      </c>
      <c r="F15" s="57" t="s">
        <v>118</v>
      </c>
      <c r="G15" s="57" t="s">
        <v>81</v>
      </c>
      <c r="H15" s="57" t="s">
        <v>119</v>
      </c>
      <c r="I15" s="57" t="s">
        <v>83</v>
      </c>
      <c r="J15" s="57" t="s">
        <v>120</v>
      </c>
      <c r="K15" s="57" t="s">
        <v>85</v>
      </c>
      <c r="L15" s="57" t="s">
        <v>89</v>
      </c>
      <c r="M15" s="57" t="s">
        <v>87</v>
      </c>
      <c r="N15" s="57" t="s">
        <v>88</v>
      </c>
      <c r="O15" s="57">
        <v>2</v>
      </c>
      <c r="P15" s="57">
        <v>0</v>
      </c>
      <c r="Q15" s="57">
        <v>0</v>
      </c>
      <c r="R15" s="57">
        <v>2</v>
      </c>
      <c r="S15" s="57">
        <v>2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 t="s">
        <v>166</v>
      </c>
    </row>
    <row r="16" spans="1:29" ht="15">
      <c r="A16" s="57" t="s">
        <v>164</v>
      </c>
      <c r="B16" s="57" t="s">
        <v>165</v>
      </c>
      <c r="C16" s="57" t="s">
        <v>121</v>
      </c>
      <c r="D16" s="57" t="s">
        <v>122</v>
      </c>
      <c r="E16" s="57" t="s">
        <v>79</v>
      </c>
      <c r="F16" s="57" t="s">
        <v>95</v>
      </c>
      <c r="G16" s="57" t="s">
        <v>81</v>
      </c>
      <c r="H16" s="57" t="s">
        <v>123</v>
      </c>
      <c r="I16" s="57" t="s">
        <v>83</v>
      </c>
      <c r="J16" s="57" t="s">
        <v>124</v>
      </c>
      <c r="K16" s="57" t="s">
        <v>85</v>
      </c>
      <c r="L16" s="57" t="s">
        <v>86</v>
      </c>
      <c r="M16" s="57" t="s">
        <v>87</v>
      </c>
      <c r="N16" s="57" t="s">
        <v>88</v>
      </c>
      <c r="O16" s="57">
        <v>1</v>
      </c>
      <c r="P16" s="57">
        <v>0</v>
      </c>
      <c r="Q16" s="57">
        <v>0</v>
      </c>
      <c r="R16" s="57">
        <v>1</v>
      </c>
      <c r="S16" s="57">
        <v>1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 t="s">
        <v>166</v>
      </c>
    </row>
    <row r="17" spans="1:29" ht="15">
      <c r="A17" s="57" t="s">
        <v>164</v>
      </c>
      <c r="B17" s="57" t="s">
        <v>165</v>
      </c>
      <c r="C17" s="57" t="s">
        <v>121</v>
      </c>
      <c r="D17" s="57" t="s">
        <v>122</v>
      </c>
      <c r="E17" s="57" t="s">
        <v>79</v>
      </c>
      <c r="F17" s="57" t="s">
        <v>95</v>
      </c>
      <c r="G17" s="57" t="s">
        <v>81</v>
      </c>
      <c r="H17" s="57" t="s">
        <v>123</v>
      </c>
      <c r="I17" s="57" t="s">
        <v>83</v>
      </c>
      <c r="J17" s="57" t="s">
        <v>124</v>
      </c>
      <c r="K17" s="57" t="s">
        <v>85</v>
      </c>
      <c r="L17" s="57" t="s">
        <v>89</v>
      </c>
      <c r="M17" s="57" t="s">
        <v>87</v>
      </c>
      <c r="N17" s="57" t="s">
        <v>88</v>
      </c>
      <c r="O17" s="57">
        <v>2</v>
      </c>
      <c r="P17" s="57">
        <v>0</v>
      </c>
      <c r="Q17" s="57">
        <v>0</v>
      </c>
      <c r="R17" s="57">
        <v>2</v>
      </c>
      <c r="S17" s="57">
        <v>2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 t="s">
        <v>166</v>
      </c>
    </row>
    <row r="18" spans="1:29" ht="15">
      <c r="A18" s="57" t="s">
        <v>164</v>
      </c>
      <c r="B18" s="57" t="s">
        <v>165</v>
      </c>
      <c r="C18" s="57" t="s">
        <v>121</v>
      </c>
      <c r="D18" s="57" t="s">
        <v>122</v>
      </c>
      <c r="E18" s="57" t="s">
        <v>79</v>
      </c>
      <c r="F18" s="57" t="s">
        <v>95</v>
      </c>
      <c r="G18" s="57" t="s">
        <v>81</v>
      </c>
      <c r="H18" s="57" t="s">
        <v>125</v>
      </c>
      <c r="I18" s="57" t="s">
        <v>83</v>
      </c>
      <c r="J18" s="57" t="s">
        <v>126</v>
      </c>
      <c r="K18" s="57" t="s">
        <v>85</v>
      </c>
      <c r="L18" s="57" t="s">
        <v>86</v>
      </c>
      <c r="M18" s="57" t="s">
        <v>87</v>
      </c>
      <c r="N18" s="57" t="s">
        <v>88</v>
      </c>
      <c r="O18" s="57">
        <v>60006</v>
      </c>
      <c r="P18" s="57">
        <v>500000</v>
      </c>
      <c r="Q18" s="57">
        <v>0</v>
      </c>
      <c r="R18" s="57">
        <v>560006</v>
      </c>
      <c r="S18" s="57">
        <v>560006</v>
      </c>
      <c r="T18" s="57">
        <v>0</v>
      </c>
      <c r="U18" s="57">
        <v>143.91</v>
      </c>
      <c r="V18" s="57">
        <v>143.91</v>
      </c>
      <c r="W18" s="57">
        <v>143.91</v>
      </c>
      <c r="X18" s="57">
        <v>0</v>
      </c>
      <c r="Y18" s="57">
        <v>0</v>
      </c>
      <c r="Z18" s="57">
        <v>0.0256979389506541</v>
      </c>
      <c r="AA18" s="57">
        <v>0.0256979389506541</v>
      </c>
      <c r="AB18" s="57">
        <v>0.0256979389506541</v>
      </c>
      <c r="AC18" s="57" t="s">
        <v>166</v>
      </c>
    </row>
    <row r="19" spans="1:29" ht="15">
      <c r="A19" s="57" t="s">
        <v>164</v>
      </c>
      <c r="B19" s="57" t="s">
        <v>165</v>
      </c>
      <c r="C19" s="57" t="s">
        <v>121</v>
      </c>
      <c r="D19" s="57" t="s">
        <v>122</v>
      </c>
      <c r="E19" s="57" t="s">
        <v>79</v>
      </c>
      <c r="F19" s="57" t="s">
        <v>95</v>
      </c>
      <c r="G19" s="57" t="s">
        <v>81</v>
      </c>
      <c r="H19" s="57" t="s">
        <v>125</v>
      </c>
      <c r="I19" s="57" t="s">
        <v>83</v>
      </c>
      <c r="J19" s="57" t="s">
        <v>126</v>
      </c>
      <c r="K19" s="57" t="s">
        <v>85</v>
      </c>
      <c r="L19" s="57" t="s">
        <v>89</v>
      </c>
      <c r="M19" s="57" t="s">
        <v>87</v>
      </c>
      <c r="N19" s="57" t="s">
        <v>88</v>
      </c>
      <c r="O19" s="57">
        <v>2</v>
      </c>
      <c r="P19" s="57">
        <v>0</v>
      </c>
      <c r="Q19" s="57">
        <v>0</v>
      </c>
      <c r="R19" s="57">
        <v>2</v>
      </c>
      <c r="S19" s="57">
        <v>2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 t="s">
        <v>166</v>
      </c>
    </row>
    <row r="20" spans="1:29" ht="15">
      <c r="A20" s="57" t="s">
        <v>164</v>
      </c>
      <c r="B20" s="57" t="s">
        <v>165</v>
      </c>
      <c r="C20" s="57" t="s">
        <v>127</v>
      </c>
      <c r="D20" s="57" t="s">
        <v>128</v>
      </c>
      <c r="E20" s="57" t="s">
        <v>79</v>
      </c>
      <c r="F20" s="57" t="s">
        <v>129</v>
      </c>
      <c r="G20" s="57" t="s">
        <v>81</v>
      </c>
      <c r="H20" s="57" t="s">
        <v>130</v>
      </c>
      <c r="I20" s="57" t="s">
        <v>83</v>
      </c>
      <c r="J20" s="57" t="s">
        <v>131</v>
      </c>
      <c r="K20" s="57" t="s">
        <v>85</v>
      </c>
      <c r="L20" s="57" t="s">
        <v>86</v>
      </c>
      <c r="M20" s="57" t="s">
        <v>87</v>
      </c>
      <c r="N20" s="57" t="s">
        <v>88</v>
      </c>
      <c r="O20" s="57">
        <v>87137.6</v>
      </c>
      <c r="P20" s="57">
        <v>0</v>
      </c>
      <c r="Q20" s="57">
        <v>0</v>
      </c>
      <c r="R20" s="57">
        <v>87137.6</v>
      </c>
      <c r="S20" s="57">
        <v>87137.6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 t="s">
        <v>166</v>
      </c>
    </row>
    <row r="21" spans="1:29" ht="15">
      <c r="A21" s="57" t="s">
        <v>164</v>
      </c>
      <c r="B21" s="57" t="s">
        <v>165</v>
      </c>
      <c r="C21" s="57" t="s">
        <v>127</v>
      </c>
      <c r="D21" s="57" t="s">
        <v>128</v>
      </c>
      <c r="E21" s="57" t="s">
        <v>79</v>
      </c>
      <c r="F21" s="57" t="s">
        <v>129</v>
      </c>
      <c r="G21" s="57" t="s">
        <v>81</v>
      </c>
      <c r="H21" s="57" t="s">
        <v>130</v>
      </c>
      <c r="I21" s="57" t="s">
        <v>83</v>
      </c>
      <c r="J21" s="57" t="s">
        <v>131</v>
      </c>
      <c r="K21" s="57" t="s">
        <v>85</v>
      </c>
      <c r="L21" s="57" t="s">
        <v>89</v>
      </c>
      <c r="M21" s="57" t="s">
        <v>87</v>
      </c>
      <c r="N21" s="57" t="s">
        <v>88</v>
      </c>
      <c r="O21" s="57">
        <v>135097.36</v>
      </c>
      <c r="P21" s="57">
        <v>0</v>
      </c>
      <c r="Q21" s="57">
        <v>0</v>
      </c>
      <c r="R21" s="57">
        <v>135097.36</v>
      </c>
      <c r="S21" s="57">
        <v>135097.36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 t="s">
        <v>166</v>
      </c>
    </row>
    <row r="22" spans="1:29" ht="15">
      <c r="A22" s="57" t="s">
        <v>164</v>
      </c>
      <c r="B22" s="57" t="s">
        <v>165</v>
      </c>
      <c r="C22" s="57" t="s">
        <v>132</v>
      </c>
      <c r="D22" s="57" t="s">
        <v>133</v>
      </c>
      <c r="E22" s="57" t="s">
        <v>79</v>
      </c>
      <c r="F22" s="57" t="s">
        <v>95</v>
      </c>
      <c r="G22" s="57" t="s">
        <v>81</v>
      </c>
      <c r="H22" s="57" t="s">
        <v>134</v>
      </c>
      <c r="I22" s="57" t="s">
        <v>83</v>
      </c>
      <c r="J22" s="57" t="s">
        <v>135</v>
      </c>
      <c r="K22" s="57" t="s">
        <v>85</v>
      </c>
      <c r="L22" s="57" t="s">
        <v>86</v>
      </c>
      <c r="M22" s="57" t="s">
        <v>87</v>
      </c>
      <c r="N22" s="57" t="s">
        <v>88</v>
      </c>
      <c r="O22" s="57">
        <v>45571.7</v>
      </c>
      <c r="P22" s="57">
        <v>0</v>
      </c>
      <c r="Q22" s="57">
        <v>0</v>
      </c>
      <c r="R22" s="57">
        <v>45571.7</v>
      </c>
      <c r="S22" s="57">
        <v>45571.7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 t="s">
        <v>166</v>
      </c>
    </row>
    <row r="23" spans="1:29" ht="15">
      <c r="A23" s="57" t="s">
        <v>164</v>
      </c>
      <c r="B23" s="57" t="s">
        <v>165</v>
      </c>
      <c r="C23" s="57" t="s">
        <v>136</v>
      </c>
      <c r="D23" s="57" t="s">
        <v>137</v>
      </c>
      <c r="E23" s="57" t="s">
        <v>79</v>
      </c>
      <c r="F23" s="57" t="s">
        <v>95</v>
      </c>
      <c r="G23" s="57" t="s">
        <v>81</v>
      </c>
      <c r="H23" s="57" t="s">
        <v>138</v>
      </c>
      <c r="I23" s="57" t="s">
        <v>83</v>
      </c>
      <c r="J23" s="57" t="s">
        <v>139</v>
      </c>
      <c r="K23" s="57" t="s">
        <v>85</v>
      </c>
      <c r="L23" s="57" t="s">
        <v>92</v>
      </c>
      <c r="M23" s="57" t="s">
        <v>87</v>
      </c>
      <c r="N23" s="57" t="s">
        <v>88</v>
      </c>
      <c r="O23" s="57">
        <v>124689732.41</v>
      </c>
      <c r="P23" s="57">
        <v>5805392.27</v>
      </c>
      <c r="Q23" s="57">
        <v>0</v>
      </c>
      <c r="R23" s="57">
        <v>130495124.68</v>
      </c>
      <c r="S23" s="57">
        <v>130495124.68</v>
      </c>
      <c r="T23" s="57">
        <v>0</v>
      </c>
      <c r="U23" s="57">
        <v>12022154.75</v>
      </c>
      <c r="V23" s="57">
        <v>12022154.75</v>
      </c>
      <c r="W23" s="57">
        <v>12022154.75</v>
      </c>
      <c r="X23" s="57">
        <v>0</v>
      </c>
      <c r="Y23" s="57">
        <v>0</v>
      </c>
      <c r="Z23" s="57">
        <v>9.21272329482095</v>
      </c>
      <c r="AA23" s="57">
        <v>9.21272329482095</v>
      </c>
      <c r="AB23" s="57">
        <v>9.21272329482095</v>
      </c>
      <c r="AC23" s="57" t="s">
        <v>166</v>
      </c>
    </row>
    <row r="24" spans="1:29" ht="15">
      <c r="A24" s="57" t="s">
        <v>164</v>
      </c>
      <c r="B24" s="57" t="s">
        <v>165</v>
      </c>
      <c r="C24" s="57" t="s">
        <v>136</v>
      </c>
      <c r="D24" s="57" t="s">
        <v>137</v>
      </c>
      <c r="E24" s="57" t="s">
        <v>79</v>
      </c>
      <c r="F24" s="57" t="s">
        <v>95</v>
      </c>
      <c r="G24" s="57" t="s">
        <v>81</v>
      </c>
      <c r="H24" s="57" t="s">
        <v>140</v>
      </c>
      <c r="I24" s="57" t="s">
        <v>83</v>
      </c>
      <c r="J24" s="57" t="s">
        <v>141</v>
      </c>
      <c r="K24" s="57" t="s">
        <v>85</v>
      </c>
      <c r="L24" s="57" t="s">
        <v>86</v>
      </c>
      <c r="M24" s="57" t="s">
        <v>87</v>
      </c>
      <c r="N24" s="57" t="s">
        <v>88</v>
      </c>
      <c r="O24" s="57">
        <v>3</v>
      </c>
      <c r="P24" s="57">
        <v>0</v>
      </c>
      <c r="Q24" s="57">
        <v>0</v>
      </c>
      <c r="R24" s="57">
        <v>3</v>
      </c>
      <c r="S24" s="57">
        <v>3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 t="s">
        <v>166</v>
      </c>
    </row>
    <row r="25" spans="1:29" ht="15">
      <c r="A25" s="57" t="s">
        <v>164</v>
      </c>
      <c r="B25" s="57" t="s">
        <v>165</v>
      </c>
      <c r="C25" s="57" t="s">
        <v>136</v>
      </c>
      <c r="D25" s="57" t="s">
        <v>137</v>
      </c>
      <c r="E25" s="57" t="s">
        <v>79</v>
      </c>
      <c r="F25" s="57" t="s">
        <v>95</v>
      </c>
      <c r="G25" s="57" t="s">
        <v>81</v>
      </c>
      <c r="H25" s="57" t="s">
        <v>140</v>
      </c>
      <c r="I25" s="57" t="s">
        <v>83</v>
      </c>
      <c r="J25" s="57" t="s">
        <v>141</v>
      </c>
      <c r="K25" s="57" t="s">
        <v>85</v>
      </c>
      <c r="L25" s="57" t="s">
        <v>89</v>
      </c>
      <c r="M25" s="57" t="s">
        <v>87</v>
      </c>
      <c r="N25" s="57" t="s">
        <v>88</v>
      </c>
      <c r="O25" s="57">
        <v>3</v>
      </c>
      <c r="P25" s="57">
        <v>0</v>
      </c>
      <c r="Q25" s="57">
        <v>0</v>
      </c>
      <c r="R25" s="57">
        <v>3</v>
      </c>
      <c r="S25" s="57">
        <v>3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 t="s">
        <v>166</v>
      </c>
    </row>
    <row r="26" spans="1:29" ht="15">
      <c r="A26" s="57" t="s">
        <v>164</v>
      </c>
      <c r="B26" s="57" t="s">
        <v>165</v>
      </c>
      <c r="C26" s="57" t="s">
        <v>136</v>
      </c>
      <c r="D26" s="57" t="s">
        <v>137</v>
      </c>
      <c r="E26" s="57" t="s">
        <v>79</v>
      </c>
      <c r="F26" s="57" t="s">
        <v>95</v>
      </c>
      <c r="G26" s="57" t="s">
        <v>81</v>
      </c>
      <c r="H26" s="57" t="s">
        <v>142</v>
      </c>
      <c r="I26" s="57" t="s">
        <v>83</v>
      </c>
      <c r="J26" s="57" t="s">
        <v>143</v>
      </c>
      <c r="K26" s="57" t="s">
        <v>85</v>
      </c>
      <c r="L26" s="57" t="s">
        <v>86</v>
      </c>
      <c r="M26" s="57" t="s">
        <v>87</v>
      </c>
      <c r="N26" s="57" t="s">
        <v>88</v>
      </c>
      <c r="O26" s="57">
        <v>15226106.39</v>
      </c>
      <c r="P26" s="57">
        <v>0</v>
      </c>
      <c r="Q26" s="57">
        <v>0</v>
      </c>
      <c r="R26" s="57">
        <v>15226106.39</v>
      </c>
      <c r="S26" s="57">
        <v>15226106.39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 t="s">
        <v>166</v>
      </c>
    </row>
    <row r="27" spans="1:29" ht="15">
      <c r="A27" s="57" t="s">
        <v>164</v>
      </c>
      <c r="B27" s="57" t="s">
        <v>165</v>
      </c>
      <c r="C27" s="57" t="s">
        <v>136</v>
      </c>
      <c r="D27" s="57" t="s">
        <v>137</v>
      </c>
      <c r="E27" s="57" t="s">
        <v>79</v>
      </c>
      <c r="F27" s="57" t="s">
        <v>95</v>
      </c>
      <c r="G27" s="57" t="s">
        <v>81</v>
      </c>
      <c r="H27" s="57" t="s">
        <v>142</v>
      </c>
      <c r="I27" s="57" t="s">
        <v>83</v>
      </c>
      <c r="J27" s="57" t="s">
        <v>143</v>
      </c>
      <c r="K27" s="57" t="s">
        <v>85</v>
      </c>
      <c r="L27" s="57" t="s">
        <v>89</v>
      </c>
      <c r="M27" s="57" t="s">
        <v>87</v>
      </c>
      <c r="N27" s="57" t="s">
        <v>88</v>
      </c>
      <c r="O27" s="57">
        <v>1</v>
      </c>
      <c r="P27" s="57">
        <v>0</v>
      </c>
      <c r="Q27" s="57">
        <v>0</v>
      </c>
      <c r="R27" s="57">
        <v>1</v>
      </c>
      <c r="S27" s="57">
        <v>1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 t="s">
        <v>166</v>
      </c>
    </row>
    <row r="28" spans="1:29" ht="15">
      <c r="A28" s="57" t="s">
        <v>164</v>
      </c>
      <c r="B28" s="57" t="s">
        <v>165</v>
      </c>
      <c r="C28" s="57" t="s">
        <v>136</v>
      </c>
      <c r="D28" s="57" t="s">
        <v>137</v>
      </c>
      <c r="E28" s="57" t="s">
        <v>79</v>
      </c>
      <c r="F28" s="57" t="s">
        <v>95</v>
      </c>
      <c r="G28" s="57" t="s">
        <v>81</v>
      </c>
      <c r="H28" s="57" t="s">
        <v>144</v>
      </c>
      <c r="I28" s="57" t="s">
        <v>83</v>
      </c>
      <c r="J28" s="57" t="s">
        <v>145</v>
      </c>
      <c r="K28" s="57" t="s">
        <v>85</v>
      </c>
      <c r="L28" s="57" t="s">
        <v>86</v>
      </c>
      <c r="M28" s="57" t="s">
        <v>87</v>
      </c>
      <c r="N28" s="57" t="s">
        <v>88</v>
      </c>
      <c r="O28" s="57">
        <v>2</v>
      </c>
      <c r="P28" s="57">
        <v>0</v>
      </c>
      <c r="Q28" s="57">
        <v>0</v>
      </c>
      <c r="R28" s="57">
        <v>2</v>
      </c>
      <c r="S28" s="57">
        <v>2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 t="s">
        <v>166</v>
      </c>
    </row>
    <row r="29" spans="1:29" ht="15">
      <c r="A29" s="57" t="s">
        <v>164</v>
      </c>
      <c r="B29" s="57" t="s">
        <v>165</v>
      </c>
      <c r="C29" s="57" t="s">
        <v>136</v>
      </c>
      <c r="D29" s="57" t="s">
        <v>137</v>
      </c>
      <c r="E29" s="57" t="s">
        <v>79</v>
      </c>
      <c r="F29" s="57" t="s">
        <v>95</v>
      </c>
      <c r="G29" s="57" t="s">
        <v>81</v>
      </c>
      <c r="H29" s="57" t="s">
        <v>144</v>
      </c>
      <c r="I29" s="57" t="s">
        <v>83</v>
      </c>
      <c r="J29" s="57" t="s">
        <v>145</v>
      </c>
      <c r="K29" s="57" t="s">
        <v>85</v>
      </c>
      <c r="L29" s="57" t="s">
        <v>89</v>
      </c>
      <c r="M29" s="57" t="s">
        <v>87</v>
      </c>
      <c r="N29" s="57" t="s">
        <v>88</v>
      </c>
      <c r="O29" s="57">
        <v>1</v>
      </c>
      <c r="P29" s="57">
        <v>0</v>
      </c>
      <c r="Q29" s="57">
        <v>0</v>
      </c>
      <c r="R29" s="57">
        <v>1</v>
      </c>
      <c r="S29" s="57">
        <v>1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 t="s">
        <v>166</v>
      </c>
    </row>
    <row r="30" spans="1:29" ht="15">
      <c r="A30" s="57" t="s">
        <v>164</v>
      </c>
      <c r="B30" s="57" t="s">
        <v>165</v>
      </c>
      <c r="C30" s="57" t="s">
        <v>136</v>
      </c>
      <c r="D30" s="57" t="s">
        <v>137</v>
      </c>
      <c r="E30" s="57" t="s">
        <v>79</v>
      </c>
      <c r="F30" s="57" t="s">
        <v>129</v>
      </c>
      <c r="G30" s="57" t="s">
        <v>81</v>
      </c>
      <c r="H30" s="57" t="s">
        <v>161</v>
      </c>
      <c r="I30" s="57" t="s">
        <v>83</v>
      </c>
      <c r="J30" s="57" t="s">
        <v>162</v>
      </c>
      <c r="K30" s="57" t="s">
        <v>85</v>
      </c>
      <c r="L30" s="57" t="s">
        <v>86</v>
      </c>
      <c r="M30" s="57" t="s">
        <v>87</v>
      </c>
      <c r="N30" s="57" t="s">
        <v>88</v>
      </c>
      <c r="O30" s="57">
        <v>426903.6</v>
      </c>
      <c r="P30" s="57">
        <v>0</v>
      </c>
      <c r="Q30" s="57">
        <v>0</v>
      </c>
      <c r="R30" s="57">
        <v>426903.6</v>
      </c>
      <c r="S30" s="57">
        <v>426903.6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 t="s">
        <v>166</v>
      </c>
    </row>
    <row r="31" spans="1:29" ht="15">
      <c r="A31" s="57" t="s">
        <v>164</v>
      </c>
      <c r="B31" s="57" t="s">
        <v>165</v>
      </c>
      <c r="C31" s="57" t="s">
        <v>146</v>
      </c>
      <c r="D31" s="57" t="s">
        <v>147</v>
      </c>
      <c r="E31" s="57" t="s">
        <v>79</v>
      </c>
      <c r="F31" s="57" t="s">
        <v>80</v>
      </c>
      <c r="G31" s="57" t="s">
        <v>81</v>
      </c>
      <c r="H31" s="57" t="s">
        <v>148</v>
      </c>
      <c r="I31" s="57" t="s">
        <v>83</v>
      </c>
      <c r="J31" s="57" t="s">
        <v>149</v>
      </c>
      <c r="K31" s="57" t="s">
        <v>85</v>
      </c>
      <c r="L31" s="57" t="s">
        <v>86</v>
      </c>
      <c r="M31" s="57" t="s">
        <v>150</v>
      </c>
      <c r="N31" s="57" t="s">
        <v>151</v>
      </c>
      <c r="O31" s="57">
        <v>13911017.7</v>
      </c>
      <c r="P31" s="57">
        <v>5100478.23</v>
      </c>
      <c r="Q31" s="57">
        <v>0</v>
      </c>
      <c r="R31" s="57">
        <v>19011495.93</v>
      </c>
      <c r="S31" s="57">
        <v>19011495.93</v>
      </c>
      <c r="T31" s="57">
        <v>0</v>
      </c>
      <c r="U31" s="57">
        <v>1431952</v>
      </c>
      <c r="V31" s="57">
        <v>259892.94</v>
      </c>
      <c r="W31" s="57">
        <v>255800.94</v>
      </c>
      <c r="X31" s="57">
        <v>0</v>
      </c>
      <c r="Y31" s="57">
        <v>0</v>
      </c>
      <c r="Z31" s="57">
        <v>7.53203222551462</v>
      </c>
      <c r="AA31" s="57">
        <v>1.36703045860737</v>
      </c>
      <c r="AB31" s="57">
        <v>1.34550663946622</v>
      </c>
      <c r="AC31" s="57" t="s">
        <v>166</v>
      </c>
    </row>
    <row r="32" spans="1:29" ht="15">
      <c r="A32" s="57" t="s">
        <v>164</v>
      </c>
      <c r="B32" s="57" t="s">
        <v>165</v>
      </c>
      <c r="C32" s="57" t="s">
        <v>146</v>
      </c>
      <c r="D32" s="57" t="s">
        <v>147</v>
      </c>
      <c r="E32" s="57" t="s">
        <v>79</v>
      </c>
      <c r="F32" s="57" t="s">
        <v>80</v>
      </c>
      <c r="G32" s="57" t="s">
        <v>81</v>
      </c>
      <c r="H32" s="57" t="s">
        <v>148</v>
      </c>
      <c r="I32" s="57" t="s">
        <v>83</v>
      </c>
      <c r="J32" s="57" t="s">
        <v>149</v>
      </c>
      <c r="K32" s="57" t="s">
        <v>85</v>
      </c>
      <c r="L32" s="57" t="s">
        <v>89</v>
      </c>
      <c r="M32" s="57" t="s">
        <v>150</v>
      </c>
      <c r="N32" s="57" t="s">
        <v>151</v>
      </c>
      <c r="O32" s="57">
        <v>8370000</v>
      </c>
      <c r="P32" s="57">
        <v>1000000</v>
      </c>
      <c r="Q32" s="57">
        <v>0</v>
      </c>
      <c r="R32" s="57">
        <v>9370000</v>
      </c>
      <c r="S32" s="57">
        <v>9370000</v>
      </c>
      <c r="T32" s="57">
        <v>0</v>
      </c>
      <c r="U32" s="57">
        <v>227401.49</v>
      </c>
      <c r="V32" s="57">
        <v>0</v>
      </c>
      <c r="W32" s="57">
        <v>0</v>
      </c>
      <c r="X32" s="57">
        <v>0</v>
      </c>
      <c r="Y32" s="57">
        <v>0</v>
      </c>
      <c r="Z32" s="57">
        <v>2.42691024546425</v>
      </c>
      <c r="AA32" s="57">
        <v>0</v>
      </c>
      <c r="AB32" s="57">
        <v>0</v>
      </c>
      <c r="AC32" s="57" t="s">
        <v>166</v>
      </c>
    </row>
    <row r="33" spans="1:29" ht="15">
      <c r="A33" s="57" t="s">
        <v>164</v>
      </c>
      <c r="B33" s="57" t="s">
        <v>165</v>
      </c>
      <c r="C33" s="57" t="s">
        <v>152</v>
      </c>
      <c r="D33" s="57" t="s">
        <v>153</v>
      </c>
      <c r="E33" s="57" t="s">
        <v>79</v>
      </c>
      <c r="F33" s="57" t="s">
        <v>80</v>
      </c>
      <c r="G33" s="57" t="s">
        <v>81</v>
      </c>
      <c r="H33" s="57" t="s">
        <v>154</v>
      </c>
      <c r="I33" s="57" t="s">
        <v>83</v>
      </c>
      <c r="J33" s="57" t="s">
        <v>155</v>
      </c>
      <c r="K33" s="57" t="s">
        <v>85</v>
      </c>
      <c r="L33" s="57" t="s">
        <v>86</v>
      </c>
      <c r="M33" s="57" t="s">
        <v>150</v>
      </c>
      <c r="N33" s="57" t="s">
        <v>151</v>
      </c>
      <c r="O33" s="57">
        <v>2228101.77</v>
      </c>
      <c r="P33" s="57">
        <v>3371343.18</v>
      </c>
      <c r="Q33" s="57">
        <v>0</v>
      </c>
      <c r="R33" s="57">
        <v>5599444.95</v>
      </c>
      <c r="S33" s="57">
        <v>5599444.95</v>
      </c>
      <c r="T33" s="57">
        <v>0</v>
      </c>
      <c r="U33" s="57">
        <v>7389.65</v>
      </c>
      <c r="V33" s="57">
        <v>7389.65</v>
      </c>
      <c r="W33" s="57">
        <v>7389.65</v>
      </c>
      <c r="X33" s="57">
        <v>0</v>
      </c>
      <c r="Y33" s="57">
        <v>0</v>
      </c>
      <c r="Z33" s="57">
        <v>0.131971116172863</v>
      </c>
      <c r="AA33" s="57">
        <v>0.131971116172863</v>
      </c>
      <c r="AB33" s="57">
        <v>0.131971116172863</v>
      </c>
      <c r="AC33" s="57" t="s">
        <v>166</v>
      </c>
    </row>
    <row r="34" spans="1:29" ht="15">
      <c r="A34" s="57" t="s">
        <v>164</v>
      </c>
      <c r="B34" s="57" t="s">
        <v>165</v>
      </c>
      <c r="C34" s="57" t="s">
        <v>156</v>
      </c>
      <c r="D34" s="57" t="s">
        <v>157</v>
      </c>
      <c r="E34" s="57" t="s">
        <v>79</v>
      </c>
      <c r="F34" s="57" t="s">
        <v>80</v>
      </c>
      <c r="G34" s="57" t="s">
        <v>81</v>
      </c>
      <c r="H34" s="57" t="s">
        <v>158</v>
      </c>
      <c r="I34" s="57" t="s">
        <v>83</v>
      </c>
      <c r="J34" s="57" t="s">
        <v>159</v>
      </c>
      <c r="K34" s="57" t="s">
        <v>85</v>
      </c>
      <c r="L34" s="57" t="s">
        <v>86</v>
      </c>
      <c r="M34" s="57" t="s">
        <v>150</v>
      </c>
      <c r="N34" s="57" t="s">
        <v>151</v>
      </c>
      <c r="O34" s="57">
        <v>464050.89</v>
      </c>
      <c r="P34" s="57">
        <v>430000</v>
      </c>
      <c r="Q34" s="57">
        <v>0</v>
      </c>
      <c r="R34" s="57">
        <v>894050.89</v>
      </c>
      <c r="S34" s="57">
        <v>894050.89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 t="s">
        <v>166</v>
      </c>
    </row>
    <row r="35" spans="1:29" ht="15">
      <c r="A35" s="57" t="s">
        <v>164</v>
      </c>
      <c r="B35" s="57" t="s">
        <v>165</v>
      </c>
      <c r="C35" s="57" t="s">
        <v>156</v>
      </c>
      <c r="D35" s="57" t="s">
        <v>157</v>
      </c>
      <c r="E35" s="57" t="s">
        <v>79</v>
      </c>
      <c r="F35" s="57" t="s">
        <v>80</v>
      </c>
      <c r="G35" s="57" t="s">
        <v>81</v>
      </c>
      <c r="H35" s="57" t="s">
        <v>158</v>
      </c>
      <c r="I35" s="57" t="s">
        <v>83</v>
      </c>
      <c r="J35" s="57" t="s">
        <v>159</v>
      </c>
      <c r="K35" s="57" t="s">
        <v>85</v>
      </c>
      <c r="L35" s="57" t="s">
        <v>89</v>
      </c>
      <c r="M35" s="57" t="s">
        <v>150</v>
      </c>
      <c r="N35" s="57" t="s">
        <v>151</v>
      </c>
      <c r="O35" s="57">
        <v>650000</v>
      </c>
      <c r="P35" s="57">
        <v>2025145.87</v>
      </c>
      <c r="Q35" s="57">
        <v>0</v>
      </c>
      <c r="R35" s="57">
        <v>2675145.87</v>
      </c>
      <c r="S35" s="57">
        <v>2675145.87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 t="s">
        <v>166</v>
      </c>
    </row>
    <row r="36" spans="1:29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2"/>
  <sheetViews>
    <sheetView showGridLines="0" tabSelected="1" zoomScalePageLayoutView="0" workbookViewId="0" topLeftCell="B2">
      <selection activeCell="C16" sqref="C16"/>
    </sheetView>
  </sheetViews>
  <sheetFormatPr defaultColWidth="9.140625" defaultRowHeight="12.75"/>
  <cols>
    <col min="1" max="1" width="2.140625" style="10" customWidth="1"/>
    <col min="2" max="2" width="7.140625" style="10" customWidth="1"/>
    <col min="3" max="3" width="57.28125" style="10" bestFit="1" customWidth="1"/>
    <col min="4" max="4" width="10.421875" style="10" customWidth="1"/>
    <col min="5" max="5" width="12.140625" style="10" bestFit="1" customWidth="1"/>
    <col min="6" max="7" width="28.7109375" style="10" customWidth="1"/>
    <col min="8" max="8" width="8.140625" style="10" customWidth="1"/>
    <col min="9" max="9" width="6.421875" style="11" customWidth="1"/>
    <col min="10" max="10" width="11.7109375" style="11" customWidth="1"/>
    <col min="11" max="11" width="4.57421875" style="11" customWidth="1"/>
    <col min="12" max="12" width="14.7109375" style="10" bestFit="1" customWidth="1"/>
    <col min="13" max="13" width="14.28125" style="10" customWidth="1"/>
    <col min="14" max="14" width="14.00390625" style="10" customWidth="1"/>
    <col min="15" max="15" width="14.28125" style="10" bestFit="1" customWidth="1"/>
    <col min="16" max="16" width="14.00390625" style="10" bestFit="1" customWidth="1"/>
    <col min="17" max="17" width="11.140625" style="10" bestFit="1" customWidth="1"/>
    <col min="18" max="18" width="13.8515625" style="10" customWidth="1"/>
    <col min="19" max="20" width="14.28125" style="10" bestFit="1" customWidth="1"/>
    <col min="21" max="21" width="5.7109375" style="10" bestFit="1" customWidth="1"/>
    <col min="22" max="22" width="14.28125" style="12" bestFit="1" customWidth="1"/>
    <col min="23" max="23" width="5.421875" style="10" bestFit="1" customWidth="1"/>
    <col min="24" max="24" width="14.28125" style="12" bestFit="1" customWidth="1"/>
    <col min="25" max="25" width="5.421875" style="10" bestFit="1" customWidth="1"/>
    <col min="26" max="26" width="6.140625" style="5" bestFit="1" customWidth="1"/>
    <col min="27" max="16384" width="9.140625" style="10" customWidth="1"/>
  </cols>
  <sheetData>
    <row r="2" spans="2:25" ht="15.75">
      <c r="B2" s="30" t="s">
        <v>0</v>
      </c>
      <c r="C2" s="61"/>
      <c r="D2" s="60"/>
      <c r="E2" s="60"/>
      <c r="F2" s="60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 ht="12.75">
      <c r="B3" s="30" t="s">
        <v>1</v>
      </c>
      <c r="C3" s="1"/>
      <c r="D3" s="1" t="s">
        <v>160</v>
      </c>
      <c r="E3" s="1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 ht="12.75">
      <c r="B4" s="30" t="s">
        <v>2</v>
      </c>
      <c r="C4" s="6"/>
      <c r="D4" s="1" t="s">
        <v>108</v>
      </c>
      <c r="E4" s="6"/>
      <c r="F4" s="2"/>
      <c r="G4" s="2"/>
      <c r="H4" s="2"/>
      <c r="I4" s="62"/>
      <c r="J4" s="62"/>
      <c r="K4" s="62"/>
      <c r="L4" s="6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 ht="12.75">
      <c r="B5" s="30" t="s">
        <v>3</v>
      </c>
      <c r="C5" s="7"/>
      <c r="D5" s="63">
        <v>42794</v>
      </c>
      <c r="E5" s="7"/>
      <c r="F5" s="2"/>
      <c r="G5" s="2"/>
      <c r="H5" s="2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2"/>
      <c r="X5" s="4"/>
      <c r="Y5" s="2"/>
    </row>
    <row r="6" spans="2:25" ht="15">
      <c r="B6" s="64" t="s">
        <v>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2:25" ht="13.5" thickBot="1">
      <c r="B7" s="2"/>
      <c r="C7" s="2"/>
      <c r="D7" s="2"/>
      <c r="E7" s="2"/>
      <c r="F7" s="2"/>
      <c r="G7" s="2"/>
      <c r="H7" s="2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4"/>
      <c r="W7" s="2"/>
      <c r="X7" s="4"/>
      <c r="Y7" s="2"/>
    </row>
    <row r="8" spans="2:25" ht="48.75" customHeight="1" thickBot="1">
      <c r="B8" s="65" t="s">
        <v>5</v>
      </c>
      <c r="C8" s="66"/>
      <c r="D8" s="66"/>
      <c r="E8" s="66"/>
      <c r="F8" s="66"/>
      <c r="G8" s="66"/>
      <c r="H8" s="66"/>
      <c r="I8" s="66"/>
      <c r="J8" s="66"/>
      <c r="K8" s="67"/>
      <c r="L8" s="68" t="s">
        <v>6</v>
      </c>
      <c r="M8" s="70" t="s">
        <v>7</v>
      </c>
      <c r="N8" s="71"/>
      <c r="O8" s="68" t="s">
        <v>8</v>
      </c>
      <c r="P8" s="68" t="s">
        <v>9</v>
      </c>
      <c r="Q8" s="65" t="s">
        <v>10</v>
      </c>
      <c r="R8" s="67"/>
      <c r="S8" s="68" t="s">
        <v>11</v>
      </c>
      <c r="T8" s="65" t="s">
        <v>12</v>
      </c>
      <c r="U8" s="66"/>
      <c r="V8" s="66"/>
      <c r="W8" s="66"/>
      <c r="X8" s="66"/>
      <c r="Y8" s="67"/>
    </row>
    <row r="9" spans="2:25" ht="21.75" customHeight="1">
      <c r="B9" s="72" t="s">
        <v>13</v>
      </c>
      <c r="C9" s="73"/>
      <c r="D9" s="75" t="s">
        <v>14</v>
      </c>
      <c r="E9" s="75" t="s">
        <v>15</v>
      </c>
      <c r="F9" s="77" t="s">
        <v>16</v>
      </c>
      <c r="G9" s="78"/>
      <c r="H9" s="75" t="s">
        <v>17</v>
      </c>
      <c r="I9" s="79" t="s">
        <v>18</v>
      </c>
      <c r="J9" s="80"/>
      <c r="K9" s="75" t="s">
        <v>19</v>
      </c>
      <c r="L9" s="69"/>
      <c r="M9" s="36" t="s">
        <v>20</v>
      </c>
      <c r="N9" s="36" t="s">
        <v>21</v>
      </c>
      <c r="O9" s="69"/>
      <c r="P9" s="69"/>
      <c r="Q9" s="37" t="s">
        <v>22</v>
      </c>
      <c r="R9" s="37" t="s">
        <v>23</v>
      </c>
      <c r="S9" s="69"/>
      <c r="T9" s="38" t="s">
        <v>24</v>
      </c>
      <c r="U9" s="39" t="s">
        <v>25</v>
      </c>
      <c r="V9" s="38" t="s">
        <v>26</v>
      </c>
      <c r="W9" s="40" t="s">
        <v>25</v>
      </c>
      <c r="X9" s="41" t="s">
        <v>27</v>
      </c>
      <c r="Y9" s="40" t="s">
        <v>25</v>
      </c>
    </row>
    <row r="10" spans="2:25" ht="43.5" customHeight="1" thickBot="1">
      <c r="B10" s="42" t="s">
        <v>28</v>
      </c>
      <c r="C10" s="42" t="s">
        <v>29</v>
      </c>
      <c r="D10" s="76"/>
      <c r="E10" s="76"/>
      <c r="F10" s="43" t="s">
        <v>30</v>
      </c>
      <c r="G10" s="43" t="s">
        <v>31</v>
      </c>
      <c r="H10" s="76"/>
      <c r="I10" s="43" t="s">
        <v>28</v>
      </c>
      <c r="J10" s="43" t="s">
        <v>29</v>
      </c>
      <c r="K10" s="76"/>
      <c r="L10" s="42" t="s">
        <v>32</v>
      </c>
      <c r="M10" s="44" t="s">
        <v>33</v>
      </c>
      <c r="N10" s="44" t="s">
        <v>34</v>
      </c>
      <c r="O10" s="44" t="s">
        <v>35</v>
      </c>
      <c r="P10" s="44" t="s">
        <v>36</v>
      </c>
      <c r="Q10" s="44" t="s">
        <v>37</v>
      </c>
      <c r="R10" s="44" t="s">
        <v>38</v>
      </c>
      <c r="S10" s="42" t="s">
        <v>39</v>
      </c>
      <c r="T10" s="45" t="s">
        <v>40</v>
      </c>
      <c r="U10" s="46" t="s">
        <v>41</v>
      </c>
      <c r="V10" s="45" t="s">
        <v>42</v>
      </c>
      <c r="W10" s="46" t="s">
        <v>43</v>
      </c>
      <c r="X10" s="47" t="s">
        <v>44</v>
      </c>
      <c r="Y10" s="46" t="s">
        <v>45</v>
      </c>
    </row>
    <row r="11" spans="2:25" ht="36">
      <c r="B11" s="16" t="str">
        <f>dados!C2</f>
        <v>001</v>
      </c>
      <c r="C11" s="17" t="str">
        <f>dados!D2</f>
        <v>PRESIDÊNCIA DO TJ/AC</v>
      </c>
      <c r="D11" s="15" t="str">
        <f>dados!E2&amp;"."&amp;dados!F2</f>
        <v>02.061</v>
      </c>
      <c r="E11" s="15" t="str">
        <f>dados!G2&amp;"."&amp;dados!H2</f>
        <v>2220.2161</v>
      </c>
      <c r="F11" s="17" t="str">
        <f>dados!I2</f>
        <v>PROG. GES MANU. SER. EST. JUDICIÁRIO-PREST. JURISD. DO TJ/AC</v>
      </c>
      <c r="G11" s="18" t="str">
        <f>dados!J2</f>
        <v>MANUTENÇÃO DOS PROGRAMAS SOCIAIS E AMBIENTAIS</v>
      </c>
      <c r="H11" s="16" t="str">
        <f>dados!K2</f>
        <v>Estadual</v>
      </c>
      <c r="I11" s="16" t="str">
        <f>dados!M2</f>
        <v>100 </v>
      </c>
      <c r="J11" s="16" t="str">
        <f>dados!N2</f>
        <v>RP</v>
      </c>
      <c r="K11" s="16" t="str">
        <f>dados!L2</f>
        <v>3</v>
      </c>
      <c r="L11" s="21">
        <v>25004</v>
      </c>
      <c r="M11" s="22">
        <v>0</v>
      </c>
      <c r="N11" s="22">
        <v>0</v>
      </c>
      <c r="O11" s="24">
        <f>L11+M11-N11</f>
        <v>25004</v>
      </c>
      <c r="P11" s="21">
        <f>dados!X2</f>
        <v>0</v>
      </c>
      <c r="Q11" s="22">
        <f>dados!Y2</f>
        <v>0</v>
      </c>
      <c r="R11" s="22">
        <f>dados!T2</f>
        <v>0</v>
      </c>
      <c r="S11" s="22">
        <f>O11-P11+Q11+R11</f>
        <v>25004</v>
      </c>
      <c r="T11" s="22">
        <v>0</v>
      </c>
      <c r="U11" s="26">
        <f>IF(S11&gt;0,T11/S11,0)</f>
        <v>0</v>
      </c>
      <c r="V11" s="22">
        <v>0</v>
      </c>
      <c r="W11" s="26">
        <f>IF(S11&gt;0,V11/S11,0)</f>
        <v>0</v>
      </c>
      <c r="X11" s="22">
        <v>0</v>
      </c>
      <c r="Y11" s="26">
        <f>IF(S11&gt;0,X11/S11,0)</f>
        <v>0</v>
      </c>
    </row>
    <row r="12" spans="2:25" ht="36">
      <c r="B12" s="48" t="str">
        <f>dados!C3</f>
        <v>001</v>
      </c>
      <c r="C12" s="49" t="str">
        <f>dados!D3</f>
        <v>PRESIDÊNCIA DO TJ/AC</v>
      </c>
      <c r="D12" s="48" t="str">
        <f>dados!E3&amp;"."&amp;dados!F3</f>
        <v>02.061</v>
      </c>
      <c r="E12" s="48" t="str">
        <f>dados!G3&amp;"."&amp;dados!H3</f>
        <v>2220.2161</v>
      </c>
      <c r="F12" s="49" t="str">
        <f>dados!I3</f>
        <v>PROG. GES MANU. SER. EST. JUDICIÁRIO-PREST. JURISD. DO TJ/AC</v>
      </c>
      <c r="G12" s="50" t="str">
        <f>dados!J3</f>
        <v>MANUTENÇÃO DOS PROGRAMAS SOCIAIS E AMBIENTAIS</v>
      </c>
      <c r="H12" s="48" t="str">
        <f>dados!K3</f>
        <v>Estadual</v>
      </c>
      <c r="I12" s="48" t="str">
        <f>dados!M3</f>
        <v>100 </v>
      </c>
      <c r="J12" s="48" t="str">
        <f>dados!N3</f>
        <v>RP</v>
      </c>
      <c r="K12" s="48" t="str">
        <f>dados!L3</f>
        <v>4</v>
      </c>
      <c r="L12" s="51">
        <v>1001</v>
      </c>
      <c r="M12" s="51">
        <v>62.8</v>
      </c>
      <c r="N12" s="51">
        <v>62.8</v>
      </c>
      <c r="O12" s="52">
        <f aca="true" t="shared" si="0" ref="O12:O32">L12+M12-N12</f>
        <v>1001</v>
      </c>
      <c r="P12" s="51">
        <f>dados!X3</f>
        <v>0</v>
      </c>
      <c r="Q12" s="51">
        <f>dados!Y3</f>
        <v>0</v>
      </c>
      <c r="R12" s="51">
        <f>dados!T3</f>
        <v>0</v>
      </c>
      <c r="S12" s="51">
        <f aca="true" t="shared" si="1" ref="S12:S32">O12-P12+Q12+R12</f>
        <v>1001</v>
      </c>
      <c r="T12" s="51">
        <v>0</v>
      </c>
      <c r="U12" s="53">
        <f aca="true" t="shared" si="2" ref="U12:U32">IF(S12&gt;0,T12/S12,0)</f>
        <v>0</v>
      </c>
      <c r="V12" s="51">
        <v>0</v>
      </c>
      <c r="W12" s="53">
        <f aca="true" t="shared" si="3" ref="W12:W32">IF(S12&gt;0,V12/S12,0)</f>
        <v>0</v>
      </c>
      <c r="X12" s="51">
        <v>0</v>
      </c>
      <c r="Y12" s="53">
        <f aca="true" t="shared" si="4" ref="Y12:Y32">IF(S12&gt;0,X12/S12,0)</f>
        <v>0</v>
      </c>
    </row>
    <row r="13" spans="2:25" ht="36" customHeight="1">
      <c r="B13" s="19" t="str">
        <f>dados!C4</f>
        <v>001</v>
      </c>
      <c r="C13" s="20" t="str">
        <f>dados!D4</f>
        <v>PRESIDÊNCIA DO TJ/AC</v>
      </c>
      <c r="D13" s="19" t="str">
        <f>dados!E4&amp;"."&amp;dados!F4</f>
        <v>02.061</v>
      </c>
      <c r="E13" s="19" t="str">
        <f>dados!G4&amp;"."&amp;dados!H4</f>
        <v>2220.2162</v>
      </c>
      <c r="F13" s="20" t="str">
        <f>dados!I4</f>
        <v>PROG. GES MANU. SER. EST. JUDICIÁRIO-PREST. JURISD. DO TJ/AC</v>
      </c>
      <c r="G13" s="20" t="str">
        <f>dados!J4</f>
        <v>CUMPRIMENTO DE SENTENÇAS JUDICIAIS.</v>
      </c>
      <c r="H13" s="19" t="str">
        <f>dados!K4</f>
        <v>Estadual</v>
      </c>
      <c r="I13" s="19" t="str">
        <f>dados!M4</f>
        <v>100 </v>
      </c>
      <c r="J13" s="19" t="str">
        <f>dados!N4</f>
        <v>RP</v>
      </c>
      <c r="K13" s="19" t="str">
        <f>dados!L4</f>
        <v>1</v>
      </c>
      <c r="L13" s="23">
        <v>2</v>
      </c>
      <c r="M13" s="23">
        <v>0</v>
      </c>
      <c r="N13" s="23">
        <v>0</v>
      </c>
      <c r="O13" s="23">
        <f t="shared" si="0"/>
        <v>2</v>
      </c>
      <c r="P13" s="23">
        <f>dados!X4</f>
        <v>0</v>
      </c>
      <c r="Q13" s="23">
        <f>dados!Y4</f>
        <v>0</v>
      </c>
      <c r="R13" s="23">
        <f>dados!T4</f>
        <v>0</v>
      </c>
      <c r="S13" s="23">
        <f t="shared" si="1"/>
        <v>2</v>
      </c>
      <c r="T13" s="23">
        <v>0</v>
      </c>
      <c r="U13" s="25">
        <f t="shared" si="2"/>
        <v>0</v>
      </c>
      <c r="V13" s="23">
        <v>0</v>
      </c>
      <c r="W13" s="25">
        <f t="shared" si="3"/>
        <v>0</v>
      </c>
      <c r="X13" s="23">
        <v>0</v>
      </c>
      <c r="Y13" s="25">
        <f t="shared" si="4"/>
        <v>0</v>
      </c>
    </row>
    <row r="14" spans="2:25" ht="36" customHeight="1">
      <c r="B14" s="48" t="str">
        <f>dados!C5</f>
        <v>002</v>
      </c>
      <c r="C14" s="49" t="str">
        <f>dados!D5</f>
        <v>DIRETORIA DE GESTÃO DE PESSOAS</v>
      </c>
      <c r="D14" s="48" t="str">
        <f>dados!E5&amp;"."&amp;dados!F5</f>
        <v>02.122</v>
      </c>
      <c r="E14" s="48" t="str">
        <f>dados!G5&amp;"."&amp;dados!H5</f>
        <v>2220.2163</v>
      </c>
      <c r="F14" s="49" t="str">
        <f>dados!I5</f>
        <v>PROG. GES MANU. SER. EST. JUDICIÁRIO-PREST. JURISD. DO TJ/AC</v>
      </c>
      <c r="G14" s="49" t="str">
        <f>dados!J5</f>
        <v>CUSTEIO COM FOLHA DE PAGAMENTO DO TJ/AC.</v>
      </c>
      <c r="H14" s="48" t="str">
        <f>dados!K5</f>
        <v>Estadual</v>
      </c>
      <c r="I14" s="48" t="str">
        <f>dados!M5</f>
        <v>100 </v>
      </c>
      <c r="J14" s="48" t="str">
        <f>dados!N5</f>
        <v>RP</v>
      </c>
      <c r="K14" s="48" t="str">
        <f>dados!L5</f>
        <v>1</v>
      </c>
      <c r="L14" s="51">
        <v>37264965.77</v>
      </c>
      <c r="M14" s="51">
        <v>50000</v>
      </c>
      <c r="N14" s="51">
        <v>120000</v>
      </c>
      <c r="O14" s="51">
        <f t="shared" si="0"/>
        <v>37194965.77</v>
      </c>
      <c r="P14" s="51">
        <f>dados!X5</f>
        <v>0</v>
      </c>
      <c r="Q14" s="51">
        <f>dados!Y5</f>
        <v>0</v>
      </c>
      <c r="R14" s="51">
        <f>dados!T5</f>
        <v>0</v>
      </c>
      <c r="S14" s="51">
        <f t="shared" si="1"/>
        <v>37194965.77</v>
      </c>
      <c r="T14" s="51">
        <v>328485.32</v>
      </c>
      <c r="U14" s="53">
        <f t="shared" si="2"/>
        <v>0.008831445686258524</v>
      </c>
      <c r="V14" s="51">
        <v>258705.72</v>
      </c>
      <c r="W14" s="53">
        <f t="shared" si="3"/>
        <v>0.006955396103863654</v>
      </c>
      <c r="X14" s="51">
        <v>258705.72</v>
      </c>
      <c r="Y14" s="53">
        <f t="shared" si="4"/>
        <v>0.006955396103863654</v>
      </c>
    </row>
    <row r="15" spans="2:25" ht="36" customHeight="1">
      <c r="B15" s="19" t="str">
        <f>dados!C6</f>
        <v>002</v>
      </c>
      <c r="C15" s="20" t="str">
        <f>dados!D6</f>
        <v>DIRETORIA DE GESTÃO DE PESSOAS</v>
      </c>
      <c r="D15" s="19" t="str">
        <f>dados!E6&amp;"."&amp;dados!F6</f>
        <v>02.122</v>
      </c>
      <c r="E15" s="19" t="str">
        <f>dados!G6&amp;"."&amp;dados!H6</f>
        <v>2220.2172</v>
      </c>
      <c r="F15" s="20" t="str">
        <f>dados!I6</f>
        <v>PROG. GES MANU. SER. EST. JUDICIÁRIO-PREST. JURISD. DO TJ/AC</v>
      </c>
      <c r="G15" s="20" t="str">
        <f>dados!J6</f>
        <v>GESTÃO ADMINISTRATIVA DO TRIBUNAL DE JUSTIÇA / AC / DIPES</v>
      </c>
      <c r="H15" s="19" t="str">
        <f>dados!K6</f>
        <v>Estadual</v>
      </c>
      <c r="I15" s="19" t="str">
        <f>dados!M6</f>
        <v>100 </v>
      </c>
      <c r="J15" s="19" t="str">
        <f>dados!N6</f>
        <v>RP</v>
      </c>
      <c r="K15" s="19" t="str">
        <f>dados!L6</f>
        <v>3</v>
      </c>
      <c r="L15" s="23">
        <v>7714572.49</v>
      </c>
      <c r="M15" s="23">
        <v>70000</v>
      </c>
      <c r="N15" s="23">
        <v>0</v>
      </c>
      <c r="O15" s="23">
        <f t="shared" si="0"/>
        <v>7784572.49</v>
      </c>
      <c r="P15" s="23">
        <f>dados!X6</f>
        <v>0</v>
      </c>
      <c r="Q15" s="23">
        <f>dados!Y6</f>
        <v>0</v>
      </c>
      <c r="R15" s="23">
        <f>dados!T6</f>
        <v>0</v>
      </c>
      <c r="S15" s="23">
        <f t="shared" si="1"/>
        <v>7784572.49</v>
      </c>
      <c r="T15" s="23">
        <v>4153816.81</v>
      </c>
      <c r="U15" s="25">
        <f t="shared" si="2"/>
        <v>0.5335960086871772</v>
      </c>
      <c r="V15" s="23">
        <v>4153816.81</v>
      </c>
      <c r="W15" s="25">
        <f t="shared" si="3"/>
        <v>0.5335960086871772</v>
      </c>
      <c r="X15" s="23">
        <v>4153692.52</v>
      </c>
      <c r="Y15" s="25">
        <f t="shared" si="4"/>
        <v>0.5335800424924811</v>
      </c>
    </row>
    <row r="16" spans="2:25" ht="36" customHeight="1">
      <c r="B16" s="48" t="str">
        <f>dados!C7</f>
        <v>002</v>
      </c>
      <c r="C16" s="49" t="str">
        <f>dados!D7</f>
        <v>DIRETORIA DE GESTÃO DE PESSOAS</v>
      </c>
      <c r="D16" s="48" t="str">
        <f>dados!E7&amp;"."&amp;dados!F7</f>
        <v>02.122</v>
      </c>
      <c r="E16" s="48" t="str">
        <f>dados!G7&amp;"."&amp;dados!H7</f>
        <v>2220.2172</v>
      </c>
      <c r="F16" s="49" t="str">
        <f>dados!I7</f>
        <v>PROG. GES MANU. SER. EST. JUDICIÁRIO-PREST. JURISD. DO TJ/AC</v>
      </c>
      <c r="G16" s="49" t="str">
        <f>dados!J7</f>
        <v>GESTÃO ADMINISTRATIVA DO TRIBUNAL DE JUSTIÇA / AC / DIPES</v>
      </c>
      <c r="H16" s="48" t="str">
        <f>dados!K7</f>
        <v>Estadual</v>
      </c>
      <c r="I16" s="48" t="str">
        <f>dados!M7</f>
        <v>100 </v>
      </c>
      <c r="J16" s="48" t="str">
        <f>dados!N7</f>
        <v>RP</v>
      </c>
      <c r="K16" s="48" t="str">
        <f>dados!L7</f>
        <v>4</v>
      </c>
      <c r="L16" s="51">
        <v>1</v>
      </c>
      <c r="M16" s="51">
        <v>0</v>
      </c>
      <c r="N16" s="51">
        <v>0</v>
      </c>
      <c r="O16" s="51">
        <f t="shared" si="0"/>
        <v>1</v>
      </c>
      <c r="P16" s="51">
        <f>dados!X7</f>
        <v>0</v>
      </c>
      <c r="Q16" s="51">
        <f>dados!Y7</f>
        <v>0</v>
      </c>
      <c r="R16" s="51">
        <f>dados!T7</f>
        <v>0</v>
      </c>
      <c r="S16" s="51">
        <f t="shared" si="1"/>
        <v>1</v>
      </c>
      <c r="T16" s="51">
        <v>0</v>
      </c>
      <c r="U16" s="53">
        <f t="shared" si="2"/>
        <v>0</v>
      </c>
      <c r="V16" s="51">
        <v>0</v>
      </c>
      <c r="W16" s="53">
        <f t="shared" si="3"/>
        <v>0</v>
      </c>
      <c r="X16" s="51">
        <v>0</v>
      </c>
      <c r="Y16" s="53">
        <f t="shared" si="4"/>
        <v>0</v>
      </c>
    </row>
    <row r="17" spans="2:25" ht="36" customHeight="1">
      <c r="B17" s="19" t="str">
        <f>dados!C8</f>
        <v>002</v>
      </c>
      <c r="C17" s="20" t="str">
        <f>dados!D8</f>
        <v>DIRETORIA DE GESTÃO DE PESSOAS</v>
      </c>
      <c r="D17" s="19" t="str">
        <f>dados!E8&amp;"."&amp;dados!F8</f>
        <v>02.301</v>
      </c>
      <c r="E17" s="19" t="str">
        <f>dados!G8&amp;"."&amp;dados!H8</f>
        <v>2220.2165</v>
      </c>
      <c r="F17" s="20" t="str">
        <f>dados!I8</f>
        <v>PROG. GES MANU. SER. EST. JUDICIÁRIO-PREST. JURISD. DO TJ/AC</v>
      </c>
      <c r="G17" s="20" t="str">
        <f>dados!J8</f>
        <v>PROGRAMA QUALIDADE DE VIDA.</v>
      </c>
      <c r="H17" s="19" t="str">
        <f>dados!K8</f>
        <v>Estadual</v>
      </c>
      <c r="I17" s="19" t="str">
        <f>dados!M8</f>
        <v>100 </v>
      </c>
      <c r="J17" s="19" t="str">
        <f>dados!N8</f>
        <v>RP</v>
      </c>
      <c r="K17" s="19" t="str">
        <f>dados!L8</f>
        <v>3</v>
      </c>
      <c r="L17" s="23">
        <v>2</v>
      </c>
      <c r="M17" s="23">
        <v>0</v>
      </c>
      <c r="N17" s="23">
        <v>0</v>
      </c>
      <c r="O17" s="23">
        <f t="shared" si="0"/>
        <v>2</v>
      </c>
      <c r="P17" s="23">
        <f>dados!X8</f>
        <v>0</v>
      </c>
      <c r="Q17" s="23">
        <f>dados!Y8</f>
        <v>0</v>
      </c>
      <c r="R17" s="23">
        <f>dados!T8</f>
        <v>0</v>
      </c>
      <c r="S17" s="23">
        <f t="shared" si="1"/>
        <v>2</v>
      </c>
      <c r="T17" s="23">
        <v>0</v>
      </c>
      <c r="U17" s="25">
        <f t="shared" si="2"/>
        <v>0</v>
      </c>
      <c r="V17" s="23">
        <v>0</v>
      </c>
      <c r="W17" s="25">
        <f t="shared" si="3"/>
        <v>0</v>
      </c>
      <c r="X17" s="23">
        <v>0</v>
      </c>
      <c r="Y17" s="25">
        <f t="shared" si="4"/>
        <v>0</v>
      </c>
    </row>
    <row r="18" spans="2:25" ht="36" customHeight="1">
      <c r="B18" s="48" t="str">
        <f>dados!C9</f>
        <v>002</v>
      </c>
      <c r="C18" s="49" t="str">
        <f>dados!D9</f>
        <v>DIRETORIA DE GESTÃO DE PESSOAS</v>
      </c>
      <c r="D18" s="48" t="str">
        <f>dados!E9&amp;"."&amp;dados!F9</f>
        <v>02.301</v>
      </c>
      <c r="E18" s="48" t="str">
        <f>dados!G9&amp;"."&amp;dados!H9</f>
        <v>2220.2165</v>
      </c>
      <c r="F18" s="49" t="str">
        <f>dados!I9</f>
        <v>PROG. GES MANU. SER. EST. JUDICIÁRIO-PREST. JURISD. DO TJ/AC</v>
      </c>
      <c r="G18" s="49" t="str">
        <f>dados!J9</f>
        <v>PROGRAMA QUALIDADE DE VIDA.</v>
      </c>
      <c r="H18" s="48" t="str">
        <f>dados!K9</f>
        <v>Estadual</v>
      </c>
      <c r="I18" s="48" t="str">
        <f>dados!M9</f>
        <v>100 </v>
      </c>
      <c r="J18" s="48" t="str">
        <f>dados!N9</f>
        <v>RP</v>
      </c>
      <c r="K18" s="48" t="str">
        <f>dados!L9</f>
        <v>4</v>
      </c>
      <c r="L18" s="51">
        <v>1</v>
      </c>
      <c r="M18" s="51">
        <v>0</v>
      </c>
      <c r="N18" s="51">
        <v>0</v>
      </c>
      <c r="O18" s="51">
        <f t="shared" si="0"/>
        <v>1</v>
      </c>
      <c r="P18" s="51">
        <f>dados!X9</f>
        <v>0</v>
      </c>
      <c r="Q18" s="51">
        <f>dados!Y9</f>
        <v>0</v>
      </c>
      <c r="R18" s="51">
        <f>dados!T9</f>
        <v>0</v>
      </c>
      <c r="S18" s="51">
        <f t="shared" si="1"/>
        <v>1</v>
      </c>
      <c r="T18" s="51">
        <v>0</v>
      </c>
      <c r="U18" s="53">
        <f t="shared" si="2"/>
        <v>0</v>
      </c>
      <c r="V18" s="51">
        <v>0</v>
      </c>
      <c r="W18" s="53">
        <f t="shared" si="3"/>
        <v>0</v>
      </c>
      <c r="X18" s="51">
        <v>0</v>
      </c>
      <c r="Y18" s="53">
        <f t="shared" si="4"/>
        <v>0</v>
      </c>
    </row>
    <row r="19" spans="2:25" ht="36" customHeight="1">
      <c r="B19" s="19" t="str">
        <f>dados!C10</f>
        <v>002</v>
      </c>
      <c r="C19" s="20" t="str">
        <f>dados!D10</f>
        <v>DIRETORIA DE GESTÃO DE PESSOAS</v>
      </c>
      <c r="D19" s="19" t="str">
        <f>dados!E10&amp;"."&amp;dados!F10</f>
        <v>09.272</v>
      </c>
      <c r="E19" s="19" t="str">
        <f>dados!G10&amp;"."&amp;dados!H10</f>
        <v>2220.2164</v>
      </c>
      <c r="F19" s="20" t="str">
        <f>dados!I10</f>
        <v>PROG. GES MANU. SER. EST. JUDICIÁRIO-PREST. JURISD. DO TJ/AC</v>
      </c>
      <c r="G19" s="20" t="str">
        <f>dados!J10</f>
        <v>CUSTEIO DE INATIVOS E PENSIONISTAS DO TRIBUNAL DE JUSTIÇA.</v>
      </c>
      <c r="H19" s="19" t="str">
        <f>dados!K10</f>
        <v>Estadual</v>
      </c>
      <c r="I19" s="19" t="str">
        <f>dados!M10</f>
        <v>100 </v>
      </c>
      <c r="J19" s="19" t="str">
        <f>dados!N10</f>
        <v>RP</v>
      </c>
      <c r="K19" s="19" t="str">
        <f>dados!L10</f>
        <v>1</v>
      </c>
      <c r="L19" s="23">
        <v>21189342.11</v>
      </c>
      <c r="M19" s="23">
        <v>0</v>
      </c>
      <c r="N19" s="23">
        <v>0</v>
      </c>
      <c r="O19" s="23">
        <f t="shared" si="0"/>
        <v>21189342.11</v>
      </c>
      <c r="P19" s="23">
        <f>dados!X10</f>
        <v>0</v>
      </c>
      <c r="Q19" s="23">
        <f>dados!Y10</f>
        <v>0</v>
      </c>
      <c r="R19" s="23">
        <f>dados!T10</f>
        <v>0</v>
      </c>
      <c r="S19" s="23">
        <f t="shared" si="1"/>
        <v>21189342.11</v>
      </c>
      <c r="T19" s="23">
        <v>5611501.05</v>
      </c>
      <c r="U19" s="25">
        <f t="shared" si="2"/>
        <v>0.2648265821972705</v>
      </c>
      <c r="V19" s="23">
        <v>5611501.05</v>
      </c>
      <c r="W19" s="25">
        <f t="shared" si="3"/>
        <v>0.2648265821972705</v>
      </c>
      <c r="X19" s="23">
        <v>5611501.05</v>
      </c>
      <c r="Y19" s="25">
        <f t="shared" si="4"/>
        <v>0.2648265821972705</v>
      </c>
    </row>
    <row r="20" spans="2:25" ht="36" customHeight="1">
      <c r="B20" s="48" t="str">
        <f>dados!C11</f>
        <v>003</v>
      </c>
      <c r="C20" s="49" t="str">
        <f>dados!D11</f>
        <v>DIRETORIA DE GESTÃO ESTRATÉGICA</v>
      </c>
      <c r="D20" s="48" t="str">
        <f>dados!E11&amp;"."&amp;dados!F11</f>
        <v>02.122</v>
      </c>
      <c r="E20" s="48" t="str">
        <f>dados!G11&amp;"."&amp;dados!H11</f>
        <v>2220.2166</v>
      </c>
      <c r="F20" s="49" t="str">
        <f>dados!I11</f>
        <v>PROG. GES MANU. SER. EST. JUDICIÁRIO-PREST. JURISD. DO TJ/AC</v>
      </c>
      <c r="G20" s="49" t="str">
        <f>dados!J11</f>
        <v>MODERNIZAÇÃO E DESENVOLVIMENTO INSTITUCIONAL.</v>
      </c>
      <c r="H20" s="48" t="str">
        <f>dados!K11</f>
        <v>Estadual</v>
      </c>
      <c r="I20" s="48" t="str">
        <f>dados!M11</f>
        <v>100 </v>
      </c>
      <c r="J20" s="48" t="str">
        <f>dados!N11</f>
        <v>RP</v>
      </c>
      <c r="K20" s="48" t="str">
        <f>dados!L11</f>
        <v>3</v>
      </c>
      <c r="L20" s="51">
        <v>12334.88</v>
      </c>
      <c r="M20" s="51">
        <v>0</v>
      </c>
      <c r="N20" s="51">
        <v>0</v>
      </c>
      <c r="O20" s="51">
        <f t="shared" si="0"/>
        <v>12334.88</v>
      </c>
      <c r="P20" s="51">
        <f>dados!X11</f>
        <v>0</v>
      </c>
      <c r="Q20" s="51">
        <f>dados!Y11</f>
        <v>0</v>
      </c>
      <c r="R20" s="51">
        <f>dados!T11</f>
        <v>0</v>
      </c>
      <c r="S20" s="51">
        <f t="shared" si="1"/>
        <v>12334.88</v>
      </c>
      <c r="T20" s="51">
        <v>0</v>
      </c>
      <c r="U20" s="53">
        <f t="shared" si="2"/>
        <v>0</v>
      </c>
      <c r="V20" s="51">
        <v>0</v>
      </c>
      <c r="W20" s="53">
        <f t="shared" si="3"/>
        <v>0</v>
      </c>
      <c r="X20" s="51">
        <v>0</v>
      </c>
      <c r="Y20" s="53">
        <f t="shared" si="4"/>
        <v>0</v>
      </c>
    </row>
    <row r="21" spans="2:25" ht="36" customHeight="1">
      <c r="B21" s="19" t="str">
        <f>dados!C12</f>
        <v>004</v>
      </c>
      <c r="C21" s="20" t="str">
        <f>dados!D12</f>
        <v>DIRETORIA DE INFORMAÇÃO INSTITUCIONAL</v>
      </c>
      <c r="D21" s="19" t="str">
        <f>dados!E12&amp;"."&amp;dados!F12</f>
        <v>02.131</v>
      </c>
      <c r="E21" s="19" t="str">
        <f>dados!G12&amp;"."&amp;dados!H12</f>
        <v>2220.2167</v>
      </c>
      <c r="F21" s="20" t="str">
        <f>dados!I12</f>
        <v>PROG. GES MANU. SER. EST. JUDICIÁRIO-PREST. JURISD. DO TJ/AC</v>
      </c>
      <c r="G21" s="20" t="str">
        <f>dados!J12</f>
        <v>PLANO ESTRATÉGICO DE COMUNICAÇÃO</v>
      </c>
      <c r="H21" s="19" t="str">
        <f>dados!K12</f>
        <v>Estadual</v>
      </c>
      <c r="I21" s="19" t="str">
        <f>dados!M12</f>
        <v>100 </v>
      </c>
      <c r="J21" s="19" t="str">
        <f>dados!N12</f>
        <v>RP</v>
      </c>
      <c r="K21" s="19" t="str">
        <f>dados!L12</f>
        <v>3</v>
      </c>
      <c r="L21" s="23">
        <v>20003</v>
      </c>
      <c r="M21" s="23">
        <v>0</v>
      </c>
      <c r="N21" s="23">
        <v>0</v>
      </c>
      <c r="O21" s="23">
        <f t="shared" si="0"/>
        <v>20003</v>
      </c>
      <c r="P21" s="23">
        <f>dados!X12</f>
        <v>0</v>
      </c>
      <c r="Q21" s="23">
        <f>dados!Y12</f>
        <v>0</v>
      </c>
      <c r="R21" s="23">
        <f>dados!T12</f>
        <v>0</v>
      </c>
      <c r="S21" s="23">
        <f t="shared" si="1"/>
        <v>20003</v>
      </c>
      <c r="T21" s="23">
        <v>0</v>
      </c>
      <c r="U21" s="25">
        <f t="shared" si="2"/>
        <v>0</v>
      </c>
      <c r="V21" s="23">
        <v>0</v>
      </c>
      <c r="W21" s="25">
        <f t="shared" si="3"/>
        <v>0</v>
      </c>
      <c r="X21" s="23">
        <v>0</v>
      </c>
      <c r="Y21" s="25">
        <f t="shared" si="4"/>
        <v>0</v>
      </c>
    </row>
    <row r="22" spans="2:25" ht="36" customHeight="1">
      <c r="B22" s="48" t="str">
        <f>dados!C13</f>
        <v>004</v>
      </c>
      <c r="C22" s="49" t="str">
        <f>dados!D13</f>
        <v>DIRETORIA DE INFORMAÇÃO INSTITUCIONAL</v>
      </c>
      <c r="D22" s="48" t="str">
        <f>dados!E13&amp;"."&amp;dados!F13</f>
        <v>02.131</v>
      </c>
      <c r="E22" s="48" t="str">
        <f>dados!G13&amp;"."&amp;dados!H13</f>
        <v>2220.2167</v>
      </c>
      <c r="F22" s="49" t="str">
        <f>dados!I13</f>
        <v>PROG. GES MANU. SER. EST. JUDICIÁRIO-PREST. JURISD. DO TJ/AC</v>
      </c>
      <c r="G22" s="49" t="str">
        <f>dados!J13</f>
        <v>PLANO ESTRATÉGICO DE COMUNICAÇÃO</v>
      </c>
      <c r="H22" s="48" t="str">
        <f>dados!K13</f>
        <v>Estadual</v>
      </c>
      <c r="I22" s="48" t="str">
        <f>dados!M13</f>
        <v>100 </v>
      </c>
      <c r="J22" s="48" t="str">
        <f>dados!N13</f>
        <v>RP</v>
      </c>
      <c r="K22" s="48" t="str">
        <f>dados!L13</f>
        <v>4</v>
      </c>
      <c r="L22" s="51">
        <v>1</v>
      </c>
      <c r="M22" s="51">
        <v>0</v>
      </c>
      <c r="N22" s="51">
        <v>0</v>
      </c>
      <c r="O22" s="51">
        <f t="shared" si="0"/>
        <v>1</v>
      </c>
      <c r="P22" s="51">
        <f>dados!X13</f>
        <v>0</v>
      </c>
      <c r="Q22" s="51">
        <f>dados!Y13</f>
        <v>0</v>
      </c>
      <c r="R22" s="51">
        <f>dados!T13</f>
        <v>0</v>
      </c>
      <c r="S22" s="51">
        <f t="shared" si="1"/>
        <v>1</v>
      </c>
      <c r="T22" s="51">
        <v>0</v>
      </c>
      <c r="U22" s="53">
        <f t="shared" si="2"/>
        <v>0</v>
      </c>
      <c r="V22" s="51">
        <v>0</v>
      </c>
      <c r="W22" s="53">
        <f t="shared" si="3"/>
        <v>0</v>
      </c>
      <c r="X22" s="51">
        <v>0</v>
      </c>
      <c r="Y22" s="53">
        <f t="shared" si="4"/>
        <v>0</v>
      </c>
    </row>
    <row r="23" spans="2:25" ht="36" customHeight="1">
      <c r="B23" s="19" t="str">
        <f>dados!C14</f>
        <v>005</v>
      </c>
      <c r="C23" s="20" t="str">
        <f>dados!D14</f>
        <v>DIRETORIA DE TECNOLOGIA E INFORMAÇÃO</v>
      </c>
      <c r="D23" s="19" t="str">
        <f>dados!E14&amp;"."&amp;dados!F14</f>
        <v>02.126</v>
      </c>
      <c r="E23" s="19" t="str">
        <f>dados!G14&amp;"."&amp;dados!H14</f>
        <v>2220.2168</v>
      </c>
      <c r="F23" s="20" t="str">
        <f>dados!I14</f>
        <v>PROG. GES MANU. SER. EST. JUDICIÁRIO-PREST. JURISD. DO TJ/AC</v>
      </c>
      <c r="G23" s="20" t="str">
        <f>dados!J14</f>
        <v>PLANO ESTRATÉGICO DE TECNOLOGIA DA INFORMAÇÃO</v>
      </c>
      <c r="H23" s="19" t="str">
        <f>dados!K14</f>
        <v>Estadual</v>
      </c>
      <c r="I23" s="19" t="str">
        <f>dados!M14</f>
        <v>100 </v>
      </c>
      <c r="J23" s="19" t="str">
        <f>dados!N14</f>
        <v>RP</v>
      </c>
      <c r="K23" s="19" t="str">
        <f>dados!L14</f>
        <v>3</v>
      </c>
      <c r="L23" s="23">
        <v>10004</v>
      </c>
      <c r="M23" s="23">
        <v>0</v>
      </c>
      <c r="N23" s="23">
        <v>0</v>
      </c>
      <c r="O23" s="23">
        <f t="shared" si="0"/>
        <v>10004</v>
      </c>
      <c r="P23" s="23">
        <f>dados!X14</f>
        <v>0</v>
      </c>
      <c r="Q23" s="23">
        <f>dados!Y14</f>
        <v>0</v>
      </c>
      <c r="R23" s="23">
        <f>dados!T14</f>
        <v>0</v>
      </c>
      <c r="S23" s="23">
        <f t="shared" si="1"/>
        <v>10004</v>
      </c>
      <c r="T23" s="23">
        <v>0</v>
      </c>
      <c r="U23" s="25">
        <f t="shared" si="2"/>
        <v>0</v>
      </c>
      <c r="V23" s="23">
        <v>0</v>
      </c>
      <c r="W23" s="25">
        <f t="shared" si="3"/>
        <v>0</v>
      </c>
      <c r="X23" s="23">
        <v>0</v>
      </c>
      <c r="Y23" s="25">
        <f t="shared" si="4"/>
        <v>0</v>
      </c>
    </row>
    <row r="24" spans="2:25" ht="36" customHeight="1">
      <c r="B24" s="48" t="str">
        <f>dados!C15</f>
        <v>005</v>
      </c>
      <c r="C24" s="49" t="str">
        <f>dados!D15</f>
        <v>DIRETORIA DE TECNOLOGIA E INFORMAÇÃO</v>
      </c>
      <c r="D24" s="48" t="str">
        <f>dados!E15&amp;"."&amp;dados!F15</f>
        <v>02.126</v>
      </c>
      <c r="E24" s="48" t="str">
        <f>dados!G15&amp;"."&amp;dados!H15</f>
        <v>2220.2168</v>
      </c>
      <c r="F24" s="49" t="str">
        <f>dados!I15</f>
        <v>PROG. GES MANU. SER. EST. JUDICIÁRIO-PREST. JURISD. DO TJ/AC</v>
      </c>
      <c r="G24" s="49" t="str">
        <f>dados!J15</f>
        <v>PLANO ESTRATÉGICO DE TECNOLOGIA DA INFORMAÇÃO</v>
      </c>
      <c r="H24" s="48" t="str">
        <f>dados!K15</f>
        <v>Estadual</v>
      </c>
      <c r="I24" s="48" t="str">
        <f>dados!M15</f>
        <v>100 </v>
      </c>
      <c r="J24" s="48" t="str">
        <f>dados!N15</f>
        <v>RP</v>
      </c>
      <c r="K24" s="48" t="str">
        <f>dados!L15</f>
        <v>4</v>
      </c>
      <c r="L24" s="51">
        <v>2</v>
      </c>
      <c r="M24" s="51">
        <v>0</v>
      </c>
      <c r="N24" s="51">
        <v>0</v>
      </c>
      <c r="O24" s="51">
        <f t="shared" si="0"/>
        <v>2</v>
      </c>
      <c r="P24" s="51">
        <f>dados!X15</f>
        <v>0</v>
      </c>
      <c r="Q24" s="51">
        <f>dados!Y15</f>
        <v>0</v>
      </c>
      <c r="R24" s="51">
        <f>dados!T15</f>
        <v>0</v>
      </c>
      <c r="S24" s="51">
        <f t="shared" si="1"/>
        <v>2</v>
      </c>
      <c r="T24" s="51">
        <v>0</v>
      </c>
      <c r="U24" s="53">
        <f t="shared" si="2"/>
        <v>0</v>
      </c>
      <c r="V24" s="51">
        <v>0</v>
      </c>
      <c r="W24" s="53">
        <f t="shared" si="3"/>
        <v>0</v>
      </c>
      <c r="X24" s="51">
        <v>0</v>
      </c>
      <c r="Y24" s="53">
        <f t="shared" si="4"/>
        <v>0</v>
      </c>
    </row>
    <row r="25" spans="2:25" ht="36" customHeight="1">
      <c r="B25" s="19" t="str">
        <f>dados!C16</f>
        <v>006</v>
      </c>
      <c r="C25" s="20" t="str">
        <f>dados!D16</f>
        <v>DIRETORIA DE LOGÍSTICA</v>
      </c>
      <c r="D25" s="19" t="str">
        <f>dados!E16&amp;"."&amp;dados!F16</f>
        <v>02.122</v>
      </c>
      <c r="E25" s="19" t="str">
        <f>dados!G16&amp;"."&amp;dados!H16</f>
        <v>2220.1907</v>
      </c>
      <c r="F25" s="20" t="str">
        <f>dados!I16</f>
        <v>PROG. GES MANU. SER. EST. JUDICIÁRIO-PREST. JURISD. DO TJ/AC</v>
      </c>
      <c r="G25" s="20" t="str">
        <f>dados!J16</f>
        <v>PLANO DE OBRAS.</v>
      </c>
      <c r="H25" s="19" t="str">
        <f>dados!K16</f>
        <v>Estadual</v>
      </c>
      <c r="I25" s="19" t="str">
        <f>dados!M16</f>
        <v>100 </v>
      </c>
      <c r="J25" s="19" t="str">
        <f>dados!N16</f>
        <v>RP</v>
      </c>
      <c r="K25" s="19" t="str">
        <f>dados!L16</f>
        <v>3</v>
      </c>
      <c r="L25" s="23">
        <v>1</v>
      </c>
      <c r="M25" s="23">
        <v>0</v>
      </c>
      <c r="N25" s="23">
        <v>0</v>
      </c>
      <c r="O25" s="23">
        <f t="shared" si="0"/>
        <v>1</v>
      </c>
      <c r="P25" s="23">
        <f>dados!X16</f>
        <v>0</v>
      </c>
      <c r="Q25" s="23">
        <f>dados!Y16</f>
        <v>0</v>
      </c>
      <c r="R25" s="23">
        <f>dados!T16</f>
        <v>0</v>
      </c>
      <c r="S25" s="23">
        <f t="shared" si="1"/>
        <v>1</v>
      </c>
      <c r="T25" s="23">
        <v>0</v>
      </c>
      <c r="U25" s="25">
        <f t="shared" si="2"/>
        <v>0</v>
      </c>
      <c r="V25" s="23">
        <v>0</v>
      </c>
      <c r="W25" s="25">
        <f t="shared" si="3"/>
        <v>0</v>
      </c>
      <c r="X25" s="23">
        <v>0</v>
      </c>
      <c r="Y25" s="25">
        <f t="shared" si="4"/>
        <v>0</v>
      </c>
    </row>
    <row r="26" spans="2:25" ht="36" customHeight="1">
      <c r="B26" s="48" t="str">
        <f>dados!C17</f>
        <v>006</v>
      </c>
      <c r="C26" s="49" t="str">
        <f>dados!D17</f>
        <v>DIRETORIA DE LOGÍSTICA</v>
      </c>
      <c r="D26" s="48" t="str">
        <f>dados!E17&amp;"."&amp;dados!F17</f>
        <v>02.122</v>
      </c>
      <c r="E26" s="48" t="str">
        <f>dados!G17&amp;"."&amp;dados!H17</f>
        <v>2220.1907</v>
      </c>
      <c r="F26" s="49" t="str">
        <f>dados!I17</f>
        <v>PROG. GES MANU. SER. EST. JUDICIÁRIO-PREST. JURISD. DO TJ/AC</v>
      </c>
      <c r="G26" s="49" t="str">
        <f>dados!J17</f>
        <v>PLANO DE OBRAS.</v>
      </c>
      <c r="H26" s="48" t="str">
        <f>dados!K17</f>
        <v>Estadual</v>
      </c>
      <c r="I26" s="48" t="str">
        <f>dados!M17</f>
        <v>100 </v>
      </c>
      <c r="J26" s="48" t="str">
        <f>dados!N17</f>
        <v>RP</v>
      </c>
      <c r="K26" s="48" t="str">
        <f>dados!L17</f>
        <v>4</v>
      </c>
      <c r="L26" s="51">
        <v>2</v>
      </c>
      <c r="M26" s="51">
        <v>0</v>
      </c>
      <c r="N26" s="51">
        <v>0</v>
      </c>
      <c r="O26" s="51">
        <f t="shared" si="0"/>
        <v>2</v>
      </c>
      <c r="P26" s="51">
        <f>dados!X17</f>
        <v>0</v>
      </c>
      <c r="Q26" s="51">
        <f>dados!Y17</f>
        <v>0</v>
      </c>
      <c r="R26" s="51">
        <f>dados!T17</f>
        <v>0</v>
      </c>
      <c r="S26" s="51">
        <f t="shared" si="1"/>
        <v>2</v>
      </c>
      <c r="T26" s="51">
        <v>0</v>
      </c>
      <c r="U26" s="53">
        <f t="shared" si="2"/>
        <v>0</v>
      </c>
      <c r="V26" s="51">
        <v>0</v>
      </c>
      <c r="W26" s="53">
        <f t="shared" si="3"/>
        <v>0</v>
      </c>
      <c r="X26" s="51">
        <v>0</v>
      </c>
      <c r="Y26" s="53">
        <f t="shared" si="4"/>
        <v>0</v>
      </c>
    </row>
    <row r="27" spans="2:25" ht="36" customHeight="1">
      <c r="B27" s="19" t="str">
        <f>dados!C18</f>
        <v>006</v>
      </c>
      <c r="C27" s="20" t="str">
        <f>dados!D18</f>
        <v>DIRETORIA DE LOGÍSTICA</v>
      </c>
      <c r="D27" s="19" t="str">
        <f>dados!E18&amp;"."&amp;dados!F18</f>
        <v>02.122</v>
      </c>
      <c r="E27" s="19" t="str">
        <f>dados!G18&amp;"."&amp;dados!H18</f>
        <v>2220.2169</v>
      </c>
      <c r="F27" s="20" t="str">
        <f>dados!I18</f>
        <v>PROG. GES MANU. SER. EST. JUDICIÁRIO-PREST. JURISD. DO TJ/AC</v>
      </c>
      <c r="G27" s="20" t="str">
        <f>dados!J18</f>
        <v>GESTÃO ADMINISTRATIVA DO TRIBUNAL DE JUSTIÇA  / AC.</v>
      </c>
      <c r="H27" s="19" t="str">
        <f>dados!K18</f>
        <v>Estadual</v>
      </c>
      <c r="I27" s="19" t="str">
        <f>dados!M18</f>
        <v>100 </v>
      </c>
      <c r="J27" s="19" t="str">
        <f>dados!N18</f>
        <v>RP</v>
      </c>
      <c r="K27" s="19" t="str">
        <f>dados!L18</f>
        <v>3</v>
      </c>
      <c r="L27" s="23">
        <v>60006</v>
      </c>
      <c r="M27" s="23">
        <v>550000</v>
      </c>
      <c r="N27" s="23">
        <v>50000</v>
      </c>
      <c r="O27" s="23">
        <f t="shared" si="0"/>
        <v>560006</v>
      </c>
      <c r="P27" s="23">
        <f>dados!X18</f>
        <v>0</v>
      </c>
      <c r="Q27" s="23">
        <f>dados!Y18</f>
        <v>0</v>
      </c>
      <c r="R27" s="23">
        <f>dados!T18</f>
        <v>0</v>
      </c>
      <c r="S27" s="23">
        <f t="shared" si="1"/>
        <v>560006</v>
      </c>
      <c r="T27" s="23">
        <v>4421.89</v>
      </c>
      <c r="U27" s="25">
        <f t="shared" si="2"/>
        <v>0.007896147541276344</v>
      </c>
      <c r="V27" s="23">
        <v>4421.89</v>
      </c>
      <c r="W27" s="25">
        <f t="shared" si="3"/>
        <v>0.007896147541276344</v>
      </c>
      <c r="X27" s="23">
        <v>4421.89</v>
      </c>
      <c r="Y27" s="25">
        <f t="shared" si="4"/>
        <v>0.007896147541276344</v>
      </c>
    </row>
    <row r="28" spans="2:25" ht="36" customHeight="1">
      <c r="B28" s="48" t="str">
        <f>dados!C19</f>
        <v>006</v>
      </c>
      <c r="C28" s="49" t="str">
        <f>dados!D19</f>
        <v>DIRETORIA DE LOGÍSTICA</v>
      </c>
      <c r="D28" s="48" t="str">
        <f>dados!E19&amp;"."&amp;dados!F19</f>
        <v>02.122</v>
      </c>
      <c r="E28" s="48" t="str">
        <f>dados!G19&amp;"."&amp;dados!H19</f>
        <v>2220.2169</v>
      </c>
      <c r="F28" s="49" t="str">
        <f>dados!I19</f>
        <v>PROG. GES MANU. SER. EST. JUDICIÁRIO-PREST. JURISD. DO TJ/AC</v>
      </c>
      <c r="G28" s="49" t="str">
        <f>dados!J19</f>
        <v>GESTÃO ADMINISTRATIVA DO TRIBUNAL DE JUSTIÇA  / AC.</v>
      </c>
      <c r="H28" s="48" t="str">
        <f>dados!K19</f>
        <v>Estadual</v>
      </c>
      <c r="I28" s="48" t="str">
        <f>dados!M19</f>
        <v>100 </v>
      </c>
      <c r="J28" s="48" t="str">
        <f>dados!N19</f>
        <v>RP</v>
      </c>
      <c r="K28" s="48" t="str">
        <f>dados!L19</f>
        <v>4</v>
      </c>
      <c r="L28" s="51">
        <v>2</v>
      </c>
      <c r="M28" s="51">
        <v>0</v>
      </c>
      <c r="N28" s="51">
        <v>0</v>
      </c>
      <c r="O28" s="51">
        <f t="shared" si="0"/>
        <v>2</v>
      </c>
      <c r="P28" s="51">
        <f>dados!X19</f>
        <v>0</v>
      </c>
      <c r="Q28" s="51">
        <f>dados!Y19</f>
        <v>0</v>
      </c>
      <c r="R28" s="51">
        <f>dados!T19</f>
        <v>0</v>
      </c>
      <c r="S28" s="51">
        <f t="shared" si="1"/>
        <v>2</v>
      </c>
      <c r="T28" s="51">
        <v>0</v>
      </c>
      <c r="U28" s="53">
        <f t="shared" si="2"/>
        <v>0</v>
      </c>
      <c r="V28" s="51">
        <v>0</v>
      </c>
      <c r="W28" s="53">
        <f t="shared" si="3"/>
        <v>0</v>
      </c>
      <c r="X28" s="51">
        <v>0</v>
      </c>
      <c r="Y28" s="53">
        <f t="shared" si="4"/>
        <v>0</v>
      </c>
    </row>
    <row r="29" spans="2:25" ht="36" customHeight="1">
      <c r="B29" s="19" t="str">
        <f>dados!C20</f>
        <v>007</v>
      </c>
      <c r="C29" s="20" t="str">
        <f>dados!D20</f>
        <v>ESCOLA DO PODER JUDICIÁRIO</v>
      </c>
      <c r="D29" s="19" t="str">
        <f>dados!E20&amp;"."&amp;dados!F20</f>
        <v>02.128</v>
      </c>
      <c r="E29" s="19" t="str">
        <f>dados!G20&amp;"."&amp;dados!H20</f>
        <v>2220.2170</v>
      </c>
      <c r="F29" s="20" t="str">
        <f>dados!I20</f>
        <v>PROG. GES MANU. SER. EST. JUDICIÁRIO-PREST. JURISD. DO TJ/AC</v>
      </c>
      <c r="G29" s="20" t="str">
        <f>dados!J20</f>
        <v>PLANO ESTRATÉGICO DE CAPACITAÇÃO.</v>
      </c>
      <c r="H29" s="19" t="str">
        <f>dados!K20</f>
        <v>Estadual</v>
      </c>
      <c r="I29" s="19" t="str">
        <f>dados!M20</f>
        <v>100 </v>
      </c>
      <c r="J29" s="19" t="str">
        <f>dados!N20</f>
        <v>RP</v>
      </c>
      <c r="K29" s="19" t="str">
        <f>dados!L20</f>
        <v>3</v>
      </c>
      <c r="L29" s="23">
        <v>87137.6</v>
      </c>
      <c r="M29" s="23">
        <v>0</v>
      </c>
      <c r="N29" s="23">
        <v>0</v>
      </c>
      <c r="O29" s="23">
        <f t="shared" si="0"/>
        <v>87137.6</v>
      </c>
      <c r="P29" s="23">
        <f>dados!X20</f>
        <v>0</v>
      </c>
      <c r="Q29" s="23">
        <f>dados!Y20</f>
        <v>0</v>
      </c>
      <c r="R29" s="23">
        <f>dados!T20</f>
        <v>0</v>
      </c>
      <c r="S29" s="23">
        <f t="shared" si="1"/>
        <v>87137.6</v>
      </c>
      <c r="T29" s="23">
        <v>0</v>
      </c>
      <c r="U29" s="25">
        <f t="shared" si="2"/>
        <v>0</v>
      </c>
      <c r="V29" s="23">
        <v>0</v>
      </c>
      <c r="W29" s="25">
        <f t="shared" si="3"/>
        <v>0</v>
      </c>
      <c r="X29" s="23">
        <v>0</v>
      </c>
      <c r="Y29" s="25">
        <f t="shared" si="4"/>
        <v>0</v>
      </c>
    </row>
    <row r="30" spans="2:25" ht="36" customHeight="1">
      <c r="B30" s="48" t="str">
        <f>dados!C21</f>
        <v>007</v>
      </c>
      <c r="C30" s="49" t="str">
        <f>dados!D21</f>
        <v>ESCOLA DO PODER JUDICIÁRIO</v>
      </c>
      <c r="D30" s="48" t="str">
        <f>dados!E21&amp;"."&amp;dados!F21</f>
        <v>02.128</v>
      </c>
      <c r="E30" s="48" t="str">
        <f>dados!G21&amp;"."&amp;dados!H21</f>
        <v>2220.2170</v>
      </c>
      <c r="F30" s="49" t="str">
        <f>dados!I21</f>
        <v>PROG. GES MANU. SER. EST. JUDICIÁRIO-PREST. JURISD. DO TJ/AC</v>
      </c>
      <c r="G30" s="49" t="str">
        <f>dados!J21</f>
        <v>PLANO ESTRATÉGICO DE CAPACITAÇÃO.</v>
      </c>
      <c r="H30" s="48" t="str">
        <f>dados!K21</f>
        <v>Estadual</v>
      </c>
      <c r="I30" s="48" t="str">
        <f>dados!M21</f>
        <v>100 </v>
      </c>
      <c r="J30" s="48" t="str">
        <f>dados!N21</f>
        <v>RP</v>
      </c>
      <c r="K30" s="48" t="str">
        <f>dados!L21</f>
        <v>4</v>
      </c>
      <c r="L30" s="51">
        <v>135097.36</v>
      </c>
      <c r="M30" s="51">
        <v>0</v>
      </c>
      <c r="N30" s="51">
        <v>0</v>
      </c>
      <c r="O30" s="51">
        <f t="shared" si="0"/>
        <v>135097.36</v>
      </c>
      <c r="P30" s="51">
        <f>dados!X21</f>
        <v>0</v>
      </c>
      <c r="Q30" s="51">
        <f>dados!Y21</f>
        <v>0</v>
      </c>
      <c r="R30" s="51">
        <f>dados!T21</f>
        <v>0</v>
      </c>
      <c r="S30" s="51">
        <f t="shared" si="1"/>
        <v>135097.36</v>
      </c>
      <c r="T30" s="51">
        <v>0</v>
      </c>
      <c r="U30" s="53">
        <f t="shared" si="2"/>
        <v>0</v>
      </c>
      <c r="V30" s="51">
        <v>0</v>
      </c>
      <c r="W30" s="53">
        <f t="shared" si="3"/>
        <v>0</v>
      </c>
      <c r="X30" s="51">
        <v>0</v>
      </c>
      <c r="Y30" s="53">
        <f t="shared" si="4"/>
        <v>0</v>
      </c>
    </row>
    <row r="31" spans="2:25" ht="36" customHeight="1">
      <c r="B31" s="19" t="str">
        <f>dados!C22</f>
        <v>008</v>
      </c>
      <c r="C31" s="20" t="str">
        <f>dados!D22</f>
        <v>DIRETORIA REGIONAL DO VALE DO ACRE</v>
      </c>
      <c r="D31" s="19" t="str">
        <f>dados!E22&amp;"."&amp;dados!F22</f>
        <v>02.122</v>
      </c>
      <c r="E31" s="19" t="str">
        <f>dados!G22&amp;"."&amp;dados!H22</f>
        <v>2220.2171</v>
      </c>
      <c r="F31" s="20" t="str">
        <f>dados!I22</f>
        <v>PROG. GES MANU. SER. EST. JUDICIÁRIO-PREST. JURISD. DO TJ/AC</v>
      </c>
      <c r="G31" s="20" t="str">
        <f>dados!J22</f>
        <v>GESTÃO ADMINISTRATIVA DO TRIBUNAL DE JUSTIÇA / AC.</v>
      </c>
      <c r="H31" s="19" t="str">
        <f>dados!K22</f>
        <v>Estadual</v>
      </c>
      <c r="I31" s="19" t="str">
        <f>dados!M22</f>
        <v>100 </v>
      </c>
      <c r="J31" s="19" t="str">
        <f>dados!N22</f>
        <v>RP</v>
      </c>
      <c r="K31" s="19" t="str">
        <f>dados!L22</f>
        <v>3</v>
      </c>
      <c r="L31" s="23">
        <v>45571.7</v>
      </c>
      <c r="M31" s="23">
        <v>0</v>
      </c>
      <c r="N31" s="23">
        <v>0</v>
      </c>
      <c r="O31" s="23">
        <f t="shared" si="0"/>
        <v>45571.7</v>
      </c>
      <c r="P31" s="23">
        <f>dados!X22</f>
        <v>0</v>
      </c>
      <c r="Q31" s="23">
        <f>dados!Y22</f>
        <v>0</v>
      </c>
      <c r="R31" s="23">
        <f>dados!T22</f>
        <v>0</v>
      </c>
      <c r="S31" s="23">
        <f t="shared" si="1"/>
        <v>45571.7</v>
      </c>
      <c r="T31" s="23">
        <v>0</v>
      </c>
      <c r="U31" s="25">
        <f t="shared" si="2"/>
        <v>0</v>
      </c>
      <c r="V31" s="23">
        <v>0</v>
      </c>
      <c r="W31" s="25">
        <f t="shared" si="3"/>
        <v>0</v>
      </c>
      <c r="X31" s="23">
        <v>0</v>
      </c>
      <c r="Y31" s="25">
        <f t="shared" si="4"/>
        <v>0</v>
      </c>
    </row>
    <row r="32" spans="2:25" ht="36" customHeight="1">
      <c r="B32" s="48" t="str">
        <f>dados!C23</f>
        <v>009</v>
      </c>
      <c r="C32" s="49" t="str">
        <f>dados!D23</f>
        <v>1º GRAU DE JURISDIÇÃO</v>
      </c>
      <c r="D32" s="48" t="str">
        <f>dados!E23&amp;"."&amp;dados!F23</f>
        <v>02.122</v>
      </c>
      <c r="E32" s="48" t="str">
        <f>dados!G23&amp;"."&amp;dados!H23</f>
        <v>2220.4161</v>
      </c>
      <c r="F32" s="49" t="str">
        <f>dados!I23</f>
        <v>PROG. GES MANU. SER. EST. JUDICIÁRIO-PREST. JURISD. DO TJ/AC</v>
      </c>
      <c r="G32" s="49" t="str">
        <f>dados!J23</f>
        <v>CUSTEIO COM FOLHA DE PAGAMENTO - 1º GRAU DE JURISDIÇÃO</v>
      </c>
      <c r="H32" s="48" t="str">
        <f>dados!K23</f>
        <v>Estadual</v>
      </c>
      <c r="I32" s="48" t="str">
        <f>dados!M23</f>
        <v>100 </v>
      </c>
      <c r="J32" s="48" t="str">
        <f>dados!N23</f>
        <v>RP</v>
      </c>
      <c r="K32" s="48" t="str">
        <f>dados!L23</f>
        <v>1</v>
      </c>
      <c r="L32" s="51">
        <v>124689732.41</v>
      </c>
      <c r="M32" s="51">
        <v>5805392.27</v>
      </c>
      <c r="N32" s="51">
        <v>0</v>
      </c>
      <c r="O32" s="51">
        <f t="shared" si="0"/>
        <v>130495124.67999999</v>
      </c>
      <c r="P32" s="51">
        <f>dados!X23</f>
        <v>0</v>
      </c>
      <c r="Q32" s="51">
        <f>dados!Y23</f>
        <v>0</v>
      </c>
      <c r="R32" s="51">
        <f>dados!T23</f>
        <v>0</v>
      </c>
      <c r="S32" s="51">
        <f t="shared" si="1"/>
        <v>130495124.67999999</v>
      </c>
      <c r="T32" s="51">
        <v>25856818.79</v>
      </c>
      <c r="U32" s="53">
        <f t="shared" si="2"/>
        <v>0.19814394486695242</v>
      </c>
      <c r="V32" s="51">
        <v>25856818.79</v>
      </c>
      <c r="W32" s="53">
        <f t="shared" si="3"/>
        <v>0.19814394486695242</v>
      </c>
      <c r="X32" s="51">
        <v>25809794.06</v>
      </c>
      <c r="Y32" s="53">
        <f t="shared" si="4"/>
        <v>0.19778358864586512</v>
      </c>
    </row>
    <row r="33" spans="2:25" ht="36" customHeight="1">
      <c r="B33" s="31" t="str">
        <f>dados!C24</f>
        <v>009</v>
      </c>
      <c r="C33" s="32" t="str">
        <f>dados!D24</f>
        <v>1º GRAU DE JURISDIÇÃO</v>
      </c>
      <c r="D33" s="33" t="str">
        <f>dados!E24&amp;"."&amp;dados!F24</f>
        <v>02.122</v>
      </c>
      <c r="E33" s="33" t="str">
        <f>dados!G24&amp;"."&amp;dados!H24</f>
        <v>2220.4162</v>
      </c>
      <c r="F33" s="32" t="str">
        <f>dados!I24</f>
        <v>PROG. GES MANU. SER. EST. JUDICIÁRIO-PREST. JURISD. DO TJ/AC</v>
      </c>
      <c r="G33" s="34" t="str">
        <f>dados!J24</f>
        <v>PLANO DE OBRAS</v>
      </c>
      <c r="H33" s="31" t="str">
        <f>dados!K24</f>
        <v>Estadual</v>
      </c>
      <c r="I33" s="31" t="str">
        <f>dados!M24</f>
        <v>100 </v>
      </c>
      <c r="J33" s="31" t="str">
        <f>dados!N24</f>
        <v>RP</v>
      </c>
      <c r="K33" s="31" t="str">
        <f>dados!L24</f>
        <v>3</v>
      </c>
      <c r="L33" s="27">
        <v>3</v>
      </c>
      <c r="M33" s="29">
        <v>0</v>
      </c>
      <c r="N33" s="29">
        <v>0</v>
      </c>
      <c r="O33" s="35">
        <f>L33+M33-N33</f>
        <v>3</v>
      </c>
      <c r="P33" s="27">
        <f>dados!X24</f>
        <v>0</v>
      </c>
      <c r="Q33" s="29">
        <f>dados!Y24</f>
        <v>0</v>
      </c>
      <c r="R33" s="29">
        <f>dados!T24</f>
        <v>0</v>
      </c>
      <c r="S33" s="29">
        <f>O33-P33+Q33+R33</f>
        <v>3</v>
      </c>
      <c r="T33" s="29">
        <v>0</v>
      </c>
      <c r="U33" s="28">
        <f>IF(S33&gt;0,T33/S33,0)</f>
        <v>0</v>
      </c>
      <c r="V33" s="29">
        <v>0</v>
      </c>
      <c r="W33" s="28">
        <f>IF(S33&gt;0,V33/S33,0)</f>
        <v>0</v>
      </c>
      <c r="X33" s="29">
        <v>0</v>
      </c>
      <c r="Y33" s="28">
        <f>IF(S33&gt;0,X33/S33,0)</f>
        <v>0</v>
      </c>
    </row>
    <row r="34" spans="2:25" ht="36" customHeight="1">
      <c r="B34" s="48" t="str">
        <f>dados!C25</f>
        <v>009</v>
      </c>
      <c r="C34" s="49" t="str">
        <f>dados!D25</f>
        <v>1º GRAU DE JURISDIÇÃO</v>
      </c>
      <c r="D34" s="48" t="str">
        <f>dados!E25&amp;"."&amp;dados!F25</f>
        <v>02.122</v>
      </c>
      <c r="E34" s="48" t="str">
        <f>dados!G25&amp;"."&amp;dados!H25</f>
        <v>2220.4162</v>
      </c>
      <c r="F34" s="49" t="str">
        <f>dados!I25</f>
        <v>PROG. GES MANU. SER. EST. JUDICIÁRIO-PREST. JURISD. DO TJ/AC</v>
      </c>
      <c r="G34" s="50" t="str">
        <f>dados!J25</f>
        <v>PLANO DE OBRAS</v>
      </c>
      <c r="H34" s="48" t="str">
        <f>dados!K25</f>
        <v>Estadual</v>
      </c>
      <c r="I34" s="48" t="str">
        <f>dados!M25</f>
        <v>100 </v>
      </c>
      <c r="J34" s="48" t="str">
        <f>dados!N25</f>
        <v>RP</v>
      </c>
      <c r="K34" s="48" t="str">
        <f>dados!L25</f>
        <v>4</v>
      </c>
      <c r="L34" s="51">
        <v>3</v>
      </c>
      <c r="M34" s="51">
        <v>0</v>
      </c>
      <c r="N34" s="51">
        <v>0</v>
      </c>
      <c r="O34" s="52">
        <f aca="true" t="shared" si="5" ref="O34:O44">L34+M34-N34</f>
        <v>3</v>
      </c>
      <c r="P34" s="51">
        <f>dados!X25</f>
        <v>0</v>
      </c>
      <c r="Q34" s="51">
        <f>dados!Y25</f>
        <v>0</v>
      </c>
      <c r="R34" s="51">
        <f>dados!T25</f>
        <v>0</v>
      </c>
      <c r="S34" s="51">
        <f aca="true" t="shared" si="6" ref="S34:S44">O34-P34+Q34+R34</f>
        <v>3</v>
      </c>
      <c r="T34" s="51">
        <v>0</v>
      </c>
      <c r="U34" s="53">
        <f aca="true" t="shared" si="7" ref="U34:U44">IF(S34&gt;0,T34/S34,0)</f>
        <v>0</v>
      </c>
      <c r="V34" s="51">
        <v>0</v>
      </c>
      <c r="W34" s="53">
        <f aca="true" t="shared" si="8" ref="W34:W44">IF(S34&gt;0,V34/S34,0)</f>
        <v>0</v>
      </c>
      <c r="X34" s="51">
        <v>0</v>
      </c>
      <c r="Y34" s="53">
        <f aca="true" t="shared" si="9" ref="Y34:Y44">IF(S34&gt;0,X34/S34,0)</f>
        <v>0</v>
      </c>
    </row>
    <row r="35" spans="2:25" ht="36" customHeight="1">
      <c r="B35" s="19" t="str">
        <f>dados!C26</f>
        <v>009</v>
      </c>
      <c r="C35" s="20" t="str">
        <f>dados!D26</f>
        <v>1º GRAU DE JURISDIÇÃO</v>
      </c>
      <c r="D35" s="19" t="str">
        <f>dados!E26&amp;"."&amp;dados!F26</f>
        <v>02.122</v>
      </c>
      <c r="E35" s="19" t="str">
        <f>dados!G26&amp;"."&amp;dados!H26</f>
        <v>2220.4163</v>
      </c>
      <c r="F35" s="20" t="str">
        <f>dados!I26</f>
        <v>PROG. GES MANU. SER. EST. JUDICIÁRIO-PREST. JURISD. DO TJ/AC</v>
      </c>
      <c r="G35" s="20" t="str">
        <f>dados!J26</f>
        <v>GESTÃO ADMINISTRATIVA DO 1º GRAU</v>
      </c>
      <c r="H35" s="19" t="str">
        <f>dados!K26</f>
        <v>Estadual</v>
      </c>
      <c r="I35" s="19" t="str">
        <f>dados!M26</f>
        <v>100 </v>
      </c>
      <c r="J35" s="19" t="str">
        <f>dados!N26</f>
        <v>RP</v>
      </c>
      <c r="K35" s="19" t="str">
        <f>dados!L26</f>
        <v>3</v>
      </c>
      <c r="L35" s="23">
        <v>15226106.39</v>
      </c>
      <c r="M35" s="23">
        <v>0</v>
      </c>
      <c r="N35" s="23">
        <v>0</v>
      </c>
      <c r="O35" s="23">
        <f t="shared" si="5"/>
        <v>15226106.39</v>
      </c>
      <c r="P35" s="23">
        <f>dados!X26</f>
        <v>0</v>
      </c>
      <c r="Q35" s="23">
        <f>dados!Y26</f>
        <v>0</v>
      </c>
      <c r="R35" s="23">
        <f>dados!T26</f>
        <v>0</v>
      </c>
      <c r="S35" s="23">
        <f t="shared" si="6"/>
        <v>15226106.39</v>
      </c>
      <c r="T35" s="23">
        <v>0</v>
      </c>
      <c r="U35" s="25">
        <f t="shared" si="7"/>
        <v>0</v>
      </c>
      <c r="V35" s="23">
        <v>0</v>
      </c>
      <c r="W35" s="25">
        <f t="shared" si="8"/>
        <v>0</v>
      </c>
      <c r="X35" s="23">
        <v>0</v>
      </c>
      <c r="Y35" s="25">
        <f t="shared" si="9"/>
        <v>0</v>
      </c>
    </row>
    <row r="36" spans="2:25" ht="36" customHeight="1">
      <c r="B36" s="48" t="str">
        <f>dados!C27</f>
        <v>009</v>
      </c>
      <c r="C36" s="49" t="str">
        <f>dados!D27</f>
        <v>1º GRAU DE JURISDIÇÃO</v>
      </c>
      <c r="D36" s="48" t="str">
        <f>dados!E27&amp;"."&amp;dados!F27</f>
        <v>02.122</v>
      </c>
      <c r="E36" s="48" t="str">
        <f>dados!G27&amp;"."&amp;dados!H27</f>
        <v>2220.4163</v>
      </c>
      <c r="F36" s="49" t="str">
        <f>dados!I27</f>
        <v>PROG. GES MANU. SER. EST. JUDICIÁRIO-PREST. JURISD. DO TJ/AC</v>
      </c>
      <c r="G36" s="49" t="str">
        <f>dados!J27</f>
        <v>GESTÃO ADMINISTRATIVA DO 1º GRAU</v>
      </c>
      <c r="H36" s="48" t="str">
        <f>dados!K27</f>
        <v>Estadual</v>
      </c>
      <c r="I36" s="48" t="str">
        <f>dados!M27</f>
        <v>100 </v>
      </c>
      <c r="J36" s="48" t="str">
        <f>dados!N27</f>
        <v>RP</v>
      </c>
      <c r="K36" s="48" t="str">
        <f>dados!L27</f>
        <v>4</v>
      </c>
      <c r="L36" s="51">
        <v>1</v>
      </c>
      <c r="M36" s="51">
        <v>0</v>
      </c>
      <c r="N36" s="51">
        <v>0</v>
      </c>
      <c r="O36" s="51">
        <f t="shared" si="5"/>
        <v>1</v>
      </c>
      <c r="P36" s="51">
        <f>dados!X27</f>
        <v>0</v>
      </c>
      <c r="Q36" s="51">
        <f>dados!Y27</f>
        <v>0</v>
      </c>
      <c r="R36" s="51">
        <f>dados!T27</f>
        <v>0</v>
      </c>
      <c r="S36" s="51">
        <f t="shared" si="6"/>
        <v>1</v>
      </c>
      <c r="T36" s="51">
        <v>0</v>
      </c>
      <c r="U36" s="53">
        <f t="shared" si="7"/>
        <v>0</v>
      </c>
      <c r="V36" s="51">
        <v>0</v>
      </c>
      <c r="W36" s="53">
        <f t="shared" si="8"/>
        <v>0</v>
      </c>
      <c r="X36" s="51">
        <v>0</v>
      </c>
      <c r="Y36" s="53">
        <f t="shared" si="9"/>
        <v>0</v>
      </c>
    </row>
    <row r="37" spans="2:25" ht="36" customHeight="1">
      <c r="B37" s="19" t="str">
        <f>dados!C28</f>
        <v>009</v>
      </c>
      <c r="C37" s="20" t="str">
        <f>dados!D28</f>
        <v>1º GRAU DE JURISDIÇÃO</v>
      </c>
      <c r="D37" s="19" t="str">
        <f>dados!E28&amp;"."&amp;dados!F28</f>
        <v>02.122</v>
      </c>
      <c r="E37" s="19" t="str">
        <f>dados!G28&amp;"."&amp;dados!H28</f>
        <v>2220.4165</v>
      </c>
      <c r="F37" s="20" t="str">
        <f>dados!I28</f>
        <v>PROG. GES MANU. SER. EST. JUDICIÁRIO-PREST. JURISD. DO TJ/AC</v>
      </c>
      <c r="G37" s="20" t="str">
        <f>dados!J28</f>
        <v>MODERNIZAÇÃO E EXPANSÃO DA INFRAESTRUTURA TECN. DO 1º GRAU </v>
      </c>
      <c r="H37" s="19" t="str">
        <f>dados!K28</f>
        <v>Estadual</v>
      </c>
      <c r="I37" s="19" t="str">
        <f>dados!M28</f>
        <v>100 </v>
      </c>
      <c r="J37" s="19" t="str">
        <f>dados!N28</f>
        <v>RP</v>
      </c>
      <c r="K37" s="19" t="str">
        <f>dados!L28</f>
        <v>3</v>
      </c>
      <c r="L37" s="23">
        <v>2</v>
      </c>
      <c r="M37" s="23">
        <v>0</v>
      </c>
      <c r="N37" s="23">
        <v>0</v>
      </c>
      <c r="O37" s="23">
        <f t="shared" si="5"/>
        <v>2</v>
      </c>
      <c r="P37" s="23">
        <f>dados!X28</f>
        <v>0</v>
      </c>
      <c r="Q37" s="23">
        <f>dados!Y28</f>
        <v>0</v>
      </c>
      <c r="R37" s="23">
        <f>dados!T28</f>
        <v>0</v>
      </c>
      <c r="S37" s="23">
        <f t="shared" si="6"/>
        <v>2</v>
      </c>
      <c r="T37" s="23">
        <v>0</v>
      </c>
      <c r="U37" s="25">
        <f t="shared" si="7"/>
        <v>0</v>
      </c>
      <c r="V37" s="23">
        <v>0</v>
      </c>
      <c r="W37" s="25">
        <f t="shared" si="8"/>
        <v>0</v>
      </c>
      <c r="X37" s="23">
        <v>0</v>
      </c>
      <c r="Y37" s="25">
        <f t="shared" si="9"/>
        <v>0</v>
      </c>
    </row>
    <row r="38" spans="2:25" ht="36" customHeight="1">
      <c r="B38" s="48" t="str">
        <f>dados!C29</f>
        <v>009</v>
      </c>
      <c r="C38" s="49" t="str">
        <f>dados!D29</f>
        <v>1º GRAU DE JURISDIÇÃO</v>
      </c>
      <c r="D38" s="48" t="str">
        <f>dados!E29&amp;"."&amp;dados!F29</f>
        <v>02.122</v>
      </c>
      <c r="E38" s="48" t="str">
        <f>dados!G29&amp;"."&amp;dados!H29</f>
        <v>2220.4165</v>
      </c>
      <c r="F38" s="49" t="str">
        <f>dados!I29</f>
        <v>PROG. GES MANU. SER. EST. JUDICIÁRIO-PREST. JURISD. DO TJ/AC</v>
      </c>
      <c r="G38" s="49" t="str">
        <f>dados!J29</f>
        <v>MODERNIZAÇÃO E EXPANSÃO DA INFRAESTRUTURA TECN. DO 1º GRAU </v>
      </c>
      <c r="H38" s="48" t="str">
        <f>dados!K29</f>
        <v>Estadual</v>
      </c>
      <c r="I38" s="48" t="str">
        <f>dados!M29</f>
        <v>100 </v>
      </c>
      <c r="J38" s="48" t="str">
        <f>dados!N29</f>
        <v>RP</v>
      </c>
      <c r="K38" s="48" t="str">
        <f>dados!L29</f>
        <v>4</v>
      </c>
      <c r="L38" s="51">
        <v>1</v>
      </c>
      <c r="M38" s="51">
        <v>0</v>
      </c>
      <c r="N38" s="51">
        <v>0</v>
      </c>
      <c r="O38" s="51">
        <f t="shared" si="5"/>
        <v>1</v>
      </c>
      <c r="P38" s="51">
        <f>dados!X29</f>
        <v>0</v>
      </c>
      <c r="Q38" s="51">
        <f>dados!Y29</f>
        <v>0</v>
      </c>
      <c r="R38" s="51">
        <f>dados!T29</f>
        <v>0</v>
      </c>
      <c r="S38" s="51">
        <f t="shared" si="6"/>
        <v>1</v>
      </c>
      <c r="T38" s="51">
        <v>0</v>
      </c>
      <c r="U38" s="53">
        <f t="shared" si="7"/>
        <v>0</v>
      </c>
      <c r="V38" s="51">
        <v>0</v>
      </c>
      <c r="W38" s="53">
        <f t="shared" si="8"/>
        <v>0</v>
      </c>
      <c r="X38" s="51">
        <v>0</v>
      </c>
      <c r="Y38" s="53">
        <f t="shared" si="9"/>
        <v>0</v>
      </c>
    </row>
    <row r="39" spans="2:25" ht="36" customHeight="1">
      <c r="B39" s="19" t="str">
        <f>dados!C30</f>
        <v>009</v>
      </c>
      <c r="C39" s="20" t="str">
        <f>dados!D30</f>
        <v>1º GRAU DE JURISDIÇÃO</v>
      </c>
      <c r="D39" s="19" t="str">
        <f>dados!E30&amp;"."&amp;dados!F30</f>
        <v>02.128</v>
      </c>
      <c r="E39" s="19" t="str">
        <f>dados!G30&amp;"."&amp;dados!H30</f>
        <v>2220.1945</v>
      </c>
      <c r="F39" s="20" t="str">
        <f>dados!I30</f>
        <v>PROG. GES MANU. SER. EST. JUDICIÁRIO-PREST. JURISD. DO TJ/AC</v>
      </c>
      <c r="G39" s="20" t="str">
        <f>dados!J30</f>
        <v>PLANO ESTRATÉGICO DE CAPACITAÇÃO 1º GRAU</v>
      </c>
      <c r="H39" s="19" t="str">
        <f>dados!K30</f>
        <v>Estadual</v>
      </c>
      <c r="I39" s="19" t="str">
        <f>dados!M30</f>
        <v>100 </v>
      </c>
      <c r="J39" s="19" t="str">
        <f>dados!N30</f>
        <v>RP</v>
      </c>
      <c r="K39" s="19" t="str">
        <f>dados!L30</f>
        <v>3</v>
      </c>
      <c r="L39" s="23">
        <v>426903.6</v>
      </c>
      <c r="M39" s="23">
        <v>0</v>
      </c>
      <c r="N39" s="23">
        <v>0</v>
      </c>
      <c r="O39" s="23">
        <f t="shared" si="5"/>
        <v>426903.6</v>
      </c>
      <c r="P39" s="23">
        <f>dados!X30</f>
        <v>0</v>
      </c>
      <c r="Q39" s="23">
        <f>dados!Y30</f>
        <v>0</v>
      </c>
      <c r="R39" s="23">
        <f>dados!T30</f>
        <v>0</v>
      </c>
      <c r="S39" s="23">
        <f t="shared" si="6"/>
        <v>426903.6</v>
      </c>
      <c r="T39" s="23">
        <v>0</v>
      </c>
      <c r="U39" s="25">
        <f t="shared" si="7"/>
        <v>0</v>
      </c>
      <c r="V39" s="23">
        <v>0</v>
      </c>
      <c r="W39" s="25">
        <f t="shared" si="8"/>
        <v>0</v>
      </c>
      <c r="X39" s="23">
        <v>0</v>
      </c>
      <c r="Y39" s="25">
        <f t="shared" si="9"/>
        <v>0</v>
      </c>
    </row>
    <row r="40" spans="2:25" ht="36" customHeight="1">
      <c r="B40" s="48" t="str">
        <f>dados!C31</f>
        <v>617</v>
      </c>
      <c r="C40" s="49" t="str">
        <f>dados!D31</f>
        <v>FUNDO ESPECIAL DO PODER JUDICIÁRIO - FUNEJ</v>
      </c>
      <c r="D40" s="48" t="str">
        <f>dados!E31&amp;"."&amp;dados!F31</f>
        <v>02.061</v>
      </c>
      <c r="E40" s="48" t="str">
        <f>dados!G31&amp;"."&amp;dados!H31</f>
        <v>2220.2643</v>
      </c>
      <c r="F40" s="49" t="str">
        <f>dados!I31</f>
        <v>PROG. GES MANU. SER. EST. JUDICIÁRIO-PREST. JURISD. DO TJ/AC</v>
      </c>
      <c r="G40" s="49" t="str">
        <f>dados!J31</f>
        <v>MANUTENÇÃO DAS ATIVIDADES DO FUNDO ESP. DO PODER JUDICIÁRIO</v>
      </c>
      <c r="H40" s="48" t="str">
        <f>dados!K31</f>
        <v>Estadual</v>
      </c>
      <c r="I40" s="48" t="str">
        <f>dados!M31</f>
        <v>700 </v>
      </c>
      <c r="J40" s="48" t="str">
        <f>dados!N31</f>
        <v>RECURSOS PRÓPRIO INDIRETAS</v>
      </c>
      <c r="K40" s="48" t="str">
        <f>dados!L31</f>
        <v>3</v>
      </c>
      <c r="L40" s="51">
        <v>13911017.7</v>
      </c>
      <c r="M40" s="51">
        <v>5100478.23</v>
      </c>
      <c r="N40" s="51">
        <v>1000000</v>
      </c>
      <c r="O40" s="51">
        <f t="shared" si="5"/>
        <v>18011495.93</v>
      </c>
      <c r="P40" s="51">
        <f>dados!X31</f>
        <v>0</v>
      </c>
      <c r="Q40" s="51">
        <f>dados!Y31</f>
        <v>0</v>
      </c>
      <c r="R40" s="51">
        <f>dados!T31</f>
        <v>0</v>
      </c>
      <c r="S40" s="51">
        <f t="shared" si="6"/>
        <v>18011495.93</v>
      </c>
      <c r="T40" s="51">
        <v>2854656.84</v>
      </c>
      <c r="U40" s="53">
        <f t="shared" si="7"/>
        <v>0.15849082447645424</v>
      </c>
      <c r="V40" s="51">
        <v>1236557.41</v>
      </c>
      <c r="W40" s="53">
        <f t="shared" si="8"/>
        <v>0.0686537872704058</v>
      </c>
      <c r="X40" s="51">
        <v>1232057.41</v>
      </c>
      <c r="Y40" s="58">
        <f t="shared" si="9"/>
        <v>0.06840394683419279</v>
      </c>
    </row>
    <row r="41" spans="2:25" ht="36" customHeight="1">
      <c r="B41" s="19" t="str">
        <f>dados!C32</f>
        <v>617</v>
      </c>
      <c r="C41" s="20" t="str">
        <f>dados!D32</f>
        <v>FUNDO ESPECIAL DO PODER JUDICIÁRIO - FUNEJ</v>
      </c>
      <c r="D41" s="19" t="str">
        <f>dados!E32&amp;"."&amp;dados!F32</f>
        <v>02.061</v>
      </c>
      <c r="E41" s="19" t="str">
        <f>dados!G32&amp;"."&amp;dados!H32</f>
        <v>2220.2643</v>
      </c>
      <c r="F41" s="20" t="str">
        <f>dados!I32</f>
        <v>PROG. GES MANU. SER. EST. JUDICIÁRIO-PREST. JURISD. DO TJ/AC</v>
      </c>
      <c r="G41" s="20" t="str">
        <f>dados!J32</f>
        <v>MANUTENÇÃO DAS ATIVIDADES DO FUNDO ESP. DO PODER JUDICIÁRIO</v>
      </c>
      <c r="H41" s="19" t="str">
        <f>dados!K32</f>
        <v>Estadual</v>
      </c>
      <c r="I41" s="19" t="str">
        <f>dados!M32</f>
        <v>700 </v>
      </c>
      <c r="J41" s="19" t="str">
        <f>dados!N32</f>
        <v>RECURSOS PRÓPRIO INDIRETAS</v>
      </c>
      <c r="K41" s="19" t="str">
        <f>dados!L32</f>
        <v>4</v>
      </c>
      <c r="L41" s="23">
        <v>8370000</v>
      </c>
      <c r="M41" s="23">
        <v>2000000</v>
      </c>
      <c r="N41" s="23">
        <v>0</v>
      </c>
      <c r="O41" s="23">
        <f t="shared" si="5"/>
        <v>10370000</v>
      </c>
      <c r="P41" s="23">
        <f>dados!X32</f>
        <v>0</v>
      </c>
      <c r="Q41" s="23">
        <f>dados!Y32</f>
        <v>0</v>
      </c>
      <c r="R41" s="23">
        <f>dados!T32</f>
        <v>0</v>
      </c>
      <c r="S41" s="23">
        <f t="shared" si="6"/>
        <v>10370000</v>
      </c>
      <c r="T41" s="23">
        <v>301660.82</v>
      </c>
      <c r="U41" s="25">
        <f t="shared" si="7"/>
        <v>0.029089760848601737</v>
      </c>
      <c r="V41" s="23">
        <v>15256.79</v>
      </c>
      <c r="W41" s="25">
        <f t="shared" si="8"/>
        <v>0.0014712430086788815</v>
      </c>
      <c r="X41" s="23">
        <v>15256.79</v>
      </c>
      <c r="Y41" s="25">
        <f t="shared" si="9"/>
        <v>0.0014712430086788815</v>
      </c>
    </row>
    <row r="42" spans="2:25" ht="36" customHeight="1">
      <c r="B42" s="48" t="str">
        <f>dados!C33</f>
        <v>631</v>
      </c>
      <c r="C42" s="49" t="str">
        <f>dados!D33</f>
        <v>FUNDO ESPECIAL DE COMPENSAÇÃO - FECOM</v>
      </c>
      <c r="D42" s="48" t="str">
        <f>dados!E33&amp;"."&amp;dados!F33</f>
        <v>02.061</v>
      </c>
      <c r="E42" s="48" t="str">
        <f>dados!G33&amp;"."&amp;dados!H33</f>
        <v>2220.2645</v>
      </c>
      <c r="F42" s="49" t="str">
        <f>dados!I33</f>
        <v>PROG. GES MANU. SER. EST. JUDICIÁRIO-PREST. JURISD. DO TJ/AC</v>
      </c>
      <c r="G42" s="49" t="str">
        <f>dados!J33</f>
        <v>MANUTENÇÃO DAS ATIVIDADES DO FUNDO ESPECIAL DE COMPENSAÇÃO</v>
      </c>
      <c r="H42" s="48" t="str">
        <f>dados!K33</f>
        <v>Estadual</v>
      </c>
      <c r="I42" s="48" t="str">
        <f>dados!M33</f>
        <v>700 </v>
      </c>
      <c r="J42" s="48" t="str">
        <f>dados!N33</f>
        <v>RECURSOS PRÓPRIO INDIRETAS</v>
      </c>
      <c r="K42" s="48" t="str">
        <f>dados!L33</f>
        <v>3</v>
      </c>
      <c r="L42" s="51">
        <v>2228101.77</v>
      </c>
      <c r="M42" s="51">
        <v>3371343.18</v>
      </c>
      <c r="N42" s="51">
        <v>0</v>
      </c>
      <c r="O42" s="51">
        <f t="shared" si="5"/>
        <v>5599444.95</v>
      </c>
      <c r="P42" s="51">
        <f>dados!X33</f>
        <v>0</v>
      </c>
      <c r="Q42" s="51">
        <f>dados!Y33</f>
        <v>0</v>
      </c>
      <c r="R42" s="51">
        <f>dados!T33</f>
        <v>0</v>
      </c>
      <c r="S42" s="51">
        <f t="shared" si="6"/>
        <v>5599444.95</v>
      </c>
      <c r="T42" s="51">
        <v>175784.79</v>
      </c>
      <c r="U42" s="53">
        <f t="shared" si="7"/>
        <v>0.031393252647300335</v>
      </c>
      <c r="V42" s="51">
        <v>175784.79</v>
      </c>
      <c r="W42" s="53">
        <f t="shared" si="8"/>
        <v>0.031393252647300335</v>
      </c>
      <c r="X42" s="51">
        <v>175784.79</v>
      </c>
      <c r="Y42" s="53">
        <f t="shared" si="9"/>
        <v>0.031393252647300335</v>
      </c>
    </row>
    <row r="43" spans="2:25" ht="36" customHeight="1">
      <c r="B43" s="19" t="str">
        <f>dados!C34</f>
        <v>633</v>
      </c>
      <c r="C43" s="20" t="str">
        <f>dados!D34</f>
        <v>FUNDO ESTADUAL DE SEGURANÇA DOS MAGISTRADOS - FUNSEG</v>
      </c>
      <c r="D43" s="19" t="str">
        <f>dados!E34&amp;"."&amp;dados!F34</f>
        <v>02.061</v>
      </c>
      <c r="E43" s="19" t="str">
        <f>dados!G34&amp;"."&amp;dados!H34</f>
        <v>2220.2908</v>
      </c>
      <c r="F43" s="20" t="str">
        <f>dados!I34</f>
        <v>PROG. GES MANU. SER. EST. JUDICIÁRIO-PREST. JURISD. DO TJ/AC</v>
      </c>
      <c r="G43" s="20" t="str">
        <f>dados!J34</f>
        <v>MANUTENÇÃO DAS ATIV DO FUNDO ESTADUAL DE SEG DOS MAGISTRADOS</v>
      </c>
      <c r="H43" s="19" t="str">
        <f>dados!K34</f>
        <v>Estadual</v>
      </c>
      <c r="I43" s="19" t="str">
        <f>dados!M34</f>
        <v>700 </v>
      </c>
      <c r="J43" s="19" t="str">
        <f>dados!N34</f>
        <v>RECURSOS PRÓPRIO INDIRETAS</v>
      </c>
      <c r="K43" s="19" t="str">
        <f>dados!L34</f>
        <v>3</v>
      </c>
      <c r="L43" s="23">
        <v>464050.89</v>
      </c>
      <c r="M43" s="23">
        <v>430000</v>
      </c>
      <c r="N43" s="23">
        <v>0</v>
      </c>
      <c r="O43" s="23">
        <f t="shared" si="5"/>
        <v>894050.89</v>
      </c>
      <c r="P43" s="23">
        <f>dados!X34</f>
        <v>0</v>
      </c>
      <c r="Q43" s="23">
        <f>dados!Y34</f>
        <v>0</v>
      </c>
      <c r="R43" s="23">
        <f>dados!T34</f>
        <v>0</v>
      </c>
      <c r="S43" s="23">
        <f t="shared" si="6"/>
        <v>894050.89</v>
      </c>
      <c r="T43" s="23">
        <v>0</v>
      </c>
      <c r="U43" s="25">
        <f t="shared" si="7"/>
        <v>0</v>
      </c>
      <c r="V43" s="23">
        <v>0</v>
      </c>
      <c r="W43" s="25">
        <f t="shared" si="8"/>
        <v>0</v>
      </c>
      <c r="X43" s="23">
        <v>0</v>
      </c>
      <c r="Y43" s="25">
        <f t="shared" si="9"/>
        <v>0</v>
      </c>
    </row>
    <row r="44" spans="2:25" ht="36" customHeight="1" thickBot="1">
      <c r="B44" s="48" t="str">
        <f>dados!C35</f>
        <v>633</v>
      </c>
      <c r="C44" s="49" t="str">
        <f>dados!D35</f>
        <v>FUNDO ESTADUAL DE SEGURANÇA DOS MAGISTRADOS - FUNSEG</v>
      </c>
      <c r="D44" s="48" t="str">
        <f>dados!E35&amp;"."&amp;dados!F35</f>
        <v>02.061</v>
      </c>
      <c r="E44" s="48" t="str">
        <f>dados!G35&amp;"."&amp;dados!H35</f>
        <v>2220.2908</v>
      </c>
      <c r="F44" s="49" t="str">
        <f>dados!I35</f>
        <v>PROG. GES MANU. SER. EST. JUDICIÁRIO-PREST. JURISD. DO TJ/AC</v>
      </c>
      <c r="G44" s="49" t="str">
        <f>dados!J35</f>
        <v>MANUTENÇÃO DAS ATIV DO FUNDO ESTADUAL DE SEG DOS MAGISTRADOS</v>
      </c>
      <c r="H44" s="48" t="str">
        <f>dados!K35</f>
        <v>Estadual</v>
      </c>
      <c r="I44" s="48" t="str">
        <f>dados!M35</f>
        <v>700 </v>
      </c>
      <c r="J44" s="48" t="str">
        <f>dados!N35</f>
        <v>RECURSOS PRÓPRIO INDIRETAS</v>
      </c>
      <c r="K44" s="48" t="str">
        <f>dados!L35</f>
        <v>4</v>
      </c>
      <c r="L44" s="51">
        <v>650000</v>
      </c>
      <c r="M44" s="51">
        <v>2025145.87</v>
      </c>
      <c r="N44" s="51">
        <v>0</v>
      </c>
      <c r="O44" s="51">
        <f t="shared" si="5"/>
        <v>2675145.87</v>
      </c>
      <c r="P44" s="51">
        <f>dados!X35</f>
        <v>0</v>
      </c>
      <c r="Q44" s="51">
        <f>dados!Y35</f>
        <v>0</v>
      </c>
      <c r="R44" s="51">
        <f>dados!T35</f>
        <v>0</v>
      </c>
      <c r="S44" s="51">
        <f t="shared" si="6"/>
        <v>2675145.87</v>
      </c>
      <c r="T44" s="51">
        <v>0</v>
      </c>
      <c r="U44" s="53">
        <f t="shared" si="7"/>
        <v>0</v>
      </c>
      <c r="V44" s="51">
        <v>0</v>
      </c>
      <c r="W44" s="53">
        <f t="shared" si="8"/>
        <v>0</v>
      </c>
      <c r="X44" s="51">
        <v>0</v>
      </c>
      <c r="Y44" s="53">
        <f t="shared" si="9"/>
        <v>0</v>
      </c>
    </row>
    <row r="45" spans="2:25" s="10" customFormat="1" ht="18" customHeight="1" thickBot="1">
      <c r="B45" s="70" t="s">
        <v>46</v>
      </c>
      <c r="C45" s="74"/>
      <c r="D45" s="74"/>
      <c r="E45" s="74"/>
      <c r="F45" s="74"/>
      <c r="G45" s="74"/>
      <c r="H45" s="74"/>
      <c r="I45" s="74"/>
      <c r="J45" s="74"/>
      <c r="K45" s="71"/>
      <c r="L45" s="54">
        <f aca="true" t="shared" si="10" ref="L45:T45">SUM(L11:L44)</f>
        <v>232530976.66999996</v>
      </c>
      <c r="M45" s="54">
        <f t="shared" si="10"/>
        <v>19402422.35</v>
      </c>
      <c r="N45" s="54">
        <f t="shared" si="10"/>
        <v>1170062.8</v>
      </c>
      <c r="O45" s="54">
        <f t="shared" si="10"/>
        <v>250763336.22</v>
      </c>
      <c r="P45" s="54">
        <f t="shared" si="10"/>
        <v>0</v>
      </c>
      <c r="Q45" s="54">
        <f t="shared" si="10"/>
        <v>0</v>
      </c>
      <c r="R45" s="54">
        <f t="shared" si="10"/>
        <v>0</v>
      </c>
      <c r="S45" s="54">
        <f t="shared" si="10"/>
        <v>250763336.22</v>
      </c>
      <c r="T45" s="54">
        <f t="shared" si="10"/>
        <v>39287146.31</v>
      </c>
      <c r="U45" s="59">
        <f>IF(S45&gt;0,T45/S45,0)</f>
        <v>0.1566702170349678</v>
      </c>
      <c r="V45" s="55">
        <f>SUM(V11:V44)</f>
        <v>37312863.24999999</v>
      </c>
      <c r="W45" s="59">
        <f>IF(S45&gt;0,V45/S45,0)</f>
        <v>0.14879712406308324</v>
      </c>
      <c r="X45" s="55">
        <f>SUM(X11:X44)</f>
        <v>37261214.22999999</v>
      </c>
      <c r="Y45" s="59">
        <f>IF(S45&gt;0,X45/S45,0)</f>
        <v>0.1485911568719517</v>
      </c>
    </row>
    <row r="46" spans="2:25" s="10" customFormat="1" ht="12.75">
      <c r="B46" s="2" t="s">
        <v>47</v>
      </c>
      <c r="C46" s="2"/>
      <c r="D46" s="2"/>
      <c r="E46" s="2"/>
      <c r="F46" s="2"/>
      <c r="G46" s="2"/>
      <c r="H46" s="2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2"/>
      <c r="X46" s="4"/>
      <c r="Y46" s="2"/>
    </row>
    <row r="47" spans="2:25" s="10" customFormat="1" ht="12.75">
      <c r="B47" s="2" t="s">
        <v>163</v>
      </c>
      <c r="C47" s="8"/>
      <c r="D47" s="2"/>
      <c r="E47" s="2"/>
      <c r="F47" s="2"/>
      <c r="G47" s="2"/>
      <c r="H47" s="2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2"/>
      <c r="X47" s="4"/>
      <c r="Y47" s="2"/>
    </row>
    <row r="49" spans="2:4" s="10" customFormat="1" ht="12.75">
      <c r="B49" s="9"/>
      <c r="C49" s="9"/>
      <c r="D49" s="9"/>
    </row>
    <row r="51" s="10" customFormat="1" ht="12.75">
      <c r="D51" s="9"/>
    </row>
    <row r="52" s="10" customFormat="1" ht="12.75">
      <c r="D52" s="9"/>
    </row>
  </sheetData>
  <sheetProtection password="CA37" sheet="1"/>
  <mergeCells count="17">
    <mergeCell ref="B45:K45"/>
    <mergeCell ref="D9:D10"/>
    <mergeCell ref="E9:E10"/>
    <mergeCell ref="F9:G9"/>
    <mergeCell ref="H9:H10"/>
    <mergeCell ref="I9:J9"/>
    <mergeCell ref="K9:K10"/>
    <mergeCell ref="B6:Y6"/>
    <mergeCell ref="B8:K8"/>
    <mergeCell ref="L8:L9"/>
    <mergeCell ref="M8:N8"/>
    <mergeCell ref="O8:O9"/>
    <mergeCell ref="P8:P9"/>
    <mergeCell ref="Q8:R8"/>
    <mergeCell ref="S8:S9"/>
    <mergeCell ref="T8:Y8"/>
    <mergeCell ref="B9:C9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2017-03-14T14:25:08Z</dcterms:modified>
  <cp:category/>
  <cp:version/>
  <cp:contentType/>
  <cp:contentStatus/>
</cp:coreProperties>
</file>