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45" windowWidth="27795" windowHeight="11820" firstSheet="1" activeTab="1"/>
  </bookViews>
  <sheets>
    <sheet name="dados" sheetId="2" state="hidden" r:id="rId1"/>
    <sheet name="Anexo II" sheetId="1" r:id="rId2"/>
  </sheets>
  <definedNames>
    <definedName name="_xlnm.Print_Area" localSheetId="1">'Anexo II'!$B$1:$Y$55</definedName>
    <definedName name="_xlnm.Print_Titles" localSheetId="1">'Anexo II'!$1:$9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X52" i="1" l="1"/>
  <c r="V52" i="1"/>
  <c r="T52" i="1"/>
  <c r="R52" i="1"/>
  <c r="Q52" i="1"/>
  <c r="P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2" i="1" l="1"/>
  <c r="S52" i="1" s="1"/>
  <c r="W52" i="1" s="1"/>
  <c r="X51" i="1"/>
  <c r="V51" i="1"/>
  <c r="T51" i="1"/>
  <c r="R51" i="1"/>
  <c r="Q51" i="1"/>
  <c r="P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U52" i="1" l="1"/>
  <c r="Y52" i="1"/>
  <c r="O51" i="1"/>
  <c r="S51" i="1" s="1"/>
  <c r="W51" i="1" s="1"/>
  <c r="X50" i="1"/>
  <c r="V50" i="1"/>
  <c r="T50" i="1"/>
  <c r="R50" i="1"/>
  <c r="Q50" i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X49" i="1"/>
  <c r="V49" i="1"/>
  <c r="T49" i="1"/>
  <c r="R49" i="1"/>
  <c r="Q49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X48" i="1"/>
  <c r="V48" i="1"/>
  <c r="T48" i="1"/>
  <c r="R48" i="1"/>
  <c r="Q48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X47" i="1"/>
  <c r="V47" i="1"/>
  <c r="T47" i="1"/>
  <c r="R47" i="1"/>
  <c r="Q47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Y51" i="1" l="1"/>
  <c r="U51" i="1"/>
  <c r="O48" i="1"/>
  <c r="S48" i="1" s="1"/>
  <c r="Y48" i="1" s="1"/>
  <c r="O50" i="1"/>
  <c r="S50" i="1" s="1"/>
  <c r="W50" i="1" s="1"/>
  <c r="O47" i="1"/>
  <c r="S47" i="1" s="1"/>
  <c r="U47" i="1" s="1"/>
  <c r="O49" i="1"/>
  <c r="S49" i="1" s="1"/>
  <c r="W49" i="1" s="1"/>
  <c r="X46" i="1"/>
  <c r="V46" i="1"/>
  <c r="T46" i="1"/>
  <c r="R46" i="1"/>
  <c r="Q46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47" i="1" l="1"/>
  <c r="W48" i="1"/>
  <c r="U49" i="1"/>
  <c r="Y49" i="1"/>
  <c r="Y50" i="1"/>
  <c r="U50" i="1"/>
  <c r="O46" i="1"/>
  <c r="S46" i="1" s="1"/>
  <c r="Y46" i="1" s="1"/>
  <c r="U48" i="1"/>
  <c r="W47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O36" i="1"/>
  <c r="O28" i="1"/>
  <c r="S28" i="1" s="1"/>
  <c r="O20" i="1"/>
  <c r="M53" i="1" l="1"/>
  <c r="O13" i="1"/>
  <c r="S13" i="1" s="1"/>
  <c r="Y13" i="1" s="1"/>
  <c r="O43" i="1"/>
  <c r="S43" i="1" s="1"/>
  <c r="Y43" i="1" s="1"/>
  <c r="N53" i="1"/>
  <c r="L53" i="1"/>
  <c r="P53" i="1"/>
  <c r="R53" i="1"/>
  <c r="Q53" i="1"/>
  <c r="T53" i="1"/>
  <c r="V53" i="1"/>
  <c r="X53" i="1"/>
  <c r="O12" i="1"/>
  <c r="S12" i="1" s="1"/>
  <c r="Y12" i="1" s="1"/>
  <c r="O16" i="1"/>
  <c r="S16" i="1" s="1"/>
  <c r="U16" i="1" s="1"/>
  <c r="O24" i="1"/>
  <c r="O32" i="1"/>
  <c r="S32" i="1" s="1"/>
  <c r="Y32" i="1" s="1"/>
  <c r="O40" i="1"/>
  <c r="S40" i="1" s="1"/>
  <c r="W40" i="1" s="1"/>
  <c r="O44" i="1"/>
  <c r="S44" i="1" s="1"/>
  <c r="U44" i="1" s="1"/>
  <c r="U46" i="1"/>
  <c r="W46" i="1"/>
  <c r="O11" i="1"/>
  <c r="S11" i="1" s="1"/>
  <c r="U11" i="1" s="1"/>
  <c r="O14" i="1"/>
  <c r="S14" i="1" s="1"/>
  <c r="O15" i="1"/>
  <c r="S15" i="1" s="1"/>
  <c r="U15" i="1" s="1"/>
  <c r="O17" i="1"/>
  <c r="S17" i="1" s="1"/>
  <c r="U17" i="1" s="1"/>
  <c r="O18" i="1"/>
  <c r="S18" i="1" s="1"/>
  <c r="W18" i="1" s="1"/>
  <c r="O19" i="1"/>
  <c r="S19" i="1" s="1"/>
  <c r="W19" i="1" s="1"/>
  <c r="O21" i="1"/>
  <c r="S21" i="1" s="1"/>
  <c r="U21" i="1" s="1"/>
  <c r="O22" i="1"/>
  <c r="S22" i="1" s="1"/>
  <c r="W22" i="1" s="1"/>
  <c r="O23" i="1"/>
  <c r="S23" i="1" s="1"/>
  <c r="W23" i="1" s="1"/>
  <c r="O25" i="1"/>
  <c r="S25" i="1" s="1"/>
  <c r="U25" i="1" s="1"/>
  <c r="O26" i="1"/>
  <c r="S26" i="1" s="1"/>
  <c r="W26" i="1" s="1"/>
  <c r="O27" i="1"/>
  <c r="S27" i="1" s="1"/>
  <c r="Y27" i="1" s="1"/>
  <c r="O29" i="1"/>
  <c r="S29" i="1" s="1"/>
  <c r="U29" i="1" s="1"/>
  <c r="O30" i="1"/>
  <c r="S30" i="1" s="1"/>
  <c r="W30" i="1" s="1"/>
  <c r="O31" i="1"/>
  <c r="S31" i="1" s="1"/>
  <c r="U31" i="1" s="1"/>
  <c r="O33" i="1"/>
  <c r="S33" i="1" s="1"/>
  <c r="W33" i="1" s="1"/>
  <c r="O34" i="1"/>
  <c r="S34" i="1" s="1"/>
  <c r="W34" i="1" s="1"/>
  <c r="O37" i="1"/>
  <c r="S37" i="1" s="1"/>
  <c r="Y37" i="1" s="1"/>
  <c r="O35" i="1"/>
  <c r="S35" i="1" s="1"/>
  <c r="U35" i="1" s="1"/>
  <c r="O38" i="1"/>
  <c r="S38" i="1" s="1"/>
  <c r="U38" i="1" s="1"/>
  <c r="O39" i="1"/>
  <c r="S39" i="1" s="1"/>
  <c r="O41" i="1"/>
  <c r="S41" i="1" s="1"/>
  <c r="O42" i="1"/>
  <c r="S42" i="1" s="1"/>
  <c r="W42" i="1" s="1"/>
  <c r="O45" i="1"/>
  <c r="S45" i="1" s="1"/>
  <c r="Y45" i="1" s="1"/>
  <c r="O10" i="1"/>
  <c r="S24" i="1"/>
  <c r="U24" i="1" s="1"/>
  <c r="S20" i="1"/>
  <c r="W20" i="1" s="1"/>
  <c r="S36" i="1"/>
  <c r="W36" i="1" s="1"/>
  <c r="Y28" i="1"/>
  <c r="W28" i="1"/>
  <c r="U28" i="1"/>
  <c r="U13" i="1"/>
  <c r="W43" i="1"/>
  <c r="W13" i="1" l="1"/>
  <c r="U43" i="1"/>
  <c r="O53" i="1"/>
  <c r="W29" i="1"/>
  <c r="W14" i="1"/>
  <c r="Y14" i="1"/>
  <c r="Y21" i="1"/>
  <c r="W25" i="1"/>
  <c r="Y25" i="1"/>
  <c r="U12" i="1"/>
  <c r="U37" i="1"/>
  <c r="U26" i="1"/>
  <c r="U39" i="1"/>
  <c r="W39" i="1"/>
  <c r="W17" i="1"/>
  <c r="U33" i="1"/>
  <c r="W21" i="1"/>
  <c r="Y29" i="1"/>
  <c r="W41" i="1"/>
  <c r="Y41" i="1"/>
  <c r="U41" i="1"/>
  <c r="W24" i="1"/>
  <c r="W37" i="1"/>
  <c r="Y17" i="1"/>
  <c r="S10" i="1"/>
  <c r="S53" i="1" s="1"/>
  <c r="Y30" i="1"/>
  <c r="Y33" i="1"/>
  <c r="Y18" i="1"/>
  <c r="U14" i="1"/>
  <c r="W12" i="1"/>
  <c r="U27" i="1"/>
  <c r="U45" i="1"/>
  <c r="Y26" i="1"/>
  <c r="U18" i="1"/>
  <c r="Y23" i="1"/>
  <c r="Y39" i="1"/>
  <c r="U23" i="1"/>
  <c r="Y16" i="1"/>
  <c r="W16" i="1"/>
  <c r="U42" i="1"/>
  <c r="Y42" i="1"/>
  <c r="Y15" i="1"/>
  <c r="U40" i="1"/>
  <c r="Y24" i="1"/>
  <c r="W45" i="1"/>
  <c r="W44" i="1"/>
  <c r="W38" i="1"/>
  <c r="U30" i="1"/>
  <c r="Y34" i="1"/>
  <c r="W27" i="1"/>
  <c r="W32" i="1"/>
  <c r="Y38" i="1"/>
  <c r="Y22" i="1"/>
  <c r="U32" i="1"/>
  <c r="U34" i="1"/>
  <c r="Y44" i="1"/>
  <c r="U22" i="1"/>
  <c r="U20" i="1"/>
  <c r="U19" i="1"/>
  <c r="Y40" i="1"/>
  <c r="Y31" i="1"/>
  <c r="Y36" i="1"/>
  <c r="Y20" i="1"/>
  <c r="W31" i="1"/>
  <c r="W15" i="1"/>
  <c r="W11" i="1"/>
  <c r="Y11" i="1"/>
  <c r="U36" i="1"/>
  <c r="Y19" i="1"/>
  <c r="W35" i="1"/>
  <c r="Y35" i="1"/>
  <c r="Y53" i="1" l="1"/>
  <c r="W10" i="1"/>
  <c r="Y10" i="1"/>
  <c r="U10" i="1"/>
  <c r="W53" i="1" l="1"/>
  <c r="U53" i="1"/>
</calcChain>
</file>

<file path=xl/sharedStrings.xml><?xml version="1.0" encoding="utf-8"?>
<sst xmlns="http://schemas.openxmlformats.org/spreadsheetml/2006/main" count="729" uniqueCount="173">
  <si>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</si>
  <si>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</si>
  <si>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</si>
  <si>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</si>
  <si>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</si>
  <si>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</si>
  <si>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</si>
  <si>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</si>
  <si>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</si>
  <si>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</si>
  <si>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</si>
  <si>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</si>
  <si>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</si>
  <si>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</si>
  <si>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</si>
  <si>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</si>
  <si>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</si>
  <si>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</si>
  <si>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</si>
  <si>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</si>
  <si>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</si>
  <si>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</si>
  <si>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</si>
  <si>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</si>
  <si>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</si>
  <si>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</si>
  <si>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</si>
  <si>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</si>
  <si>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</si>
  <si>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</si>
  <si>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</si>
  <si>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</si>
  <si>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</si>
  <si>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</si>
  <si>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</si>
  <si>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</si>
  <si>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</si>
  <si>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</si>
  <si>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</si>
  <si>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</si>
  <si>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</si>
  <si>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</si>
  <si>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</si>
  <si>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</si>
  <si>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</si>
  <si>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</si>
  <si>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</si>
  <si>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</si>
  <si>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>exercicio</t>
  </si>
  <si>
    <t>data_referencia</t>
  </si>
  <si>
    <t>codigo_unidade</t>
  </si>
  <si>
    <t>nome_unidade</t>
  </si>
  <si>
    <t>codigo_funcao</t>
  </si>
  <si>
    <t>codigo_subfuncao</t>
  </si>
  <si>
    <t>codigo_programa</t>
  </si>
  <si>
    <t>codigo_reduzido</t>
  </si>
  <si>
    <t>nome_programa</t>
  </si>
  <si>
    <t>nome_categ</t>
  </si>
  <si>
    <t>esfera</t>
  </si>
  <si>
    <t>modalidade_aplicacao</t>
  </si>
  <si>
    <t>codigo_recurso</t>
  </si>
  <si>
    <t>nome_recurso</t>
  </si>
  <si>
    <t>dotacao_inicial</t>
  </si>
  <si>
    <t>creditos_adicionais</t>
  </si>
  <si>
    <t>reducoes</t>
  </si>
  <si>
    <t>valor_dotacao_autorizada</t>
  </si>
  <si>
    <t>valor_dotacao_liquida</t>
  </si>
  <si>
    <t>movimentacao_liquida_creditos</t>
  </si>
  <si>
    <t>empenhado_exercicio</t>
  </si>
  <si>
    <t>liquidado_exercicio</t>
  </si>
  <si>
    <t>pago_exercicio</t>
  </si>
  <si>
    <t>valor_contingenciamento</t>
  </si>
  <si>
    <t>valor_provisao</t>
  </si>
  <si>
    <t>percentual_empenhado</t>
  </si>
  <si>
    <t>percentual_liquidado</t>
  </si>
  <si>
    <t>percentual_pago</t>
  </si>
  <si>
    <t>mes</t>
  </si>
  <si>
    <t>001</t>
  </si>
  <si>
    <t>PRESIDÊNCIA DO TJ/AC</t>
  </si>
  <si>
    <t>02</t>
  </si>
  <si>
    <t>061</t>
  </si>
  <si>
    <t>2220</t>
  </si>
  <si>
    <t>2161</t>
  </si>
  <si>
    <t>PROG. GES MANU. SER. EST. JUDICIÁRIO-PREST. JURISD. DO TJ/AC</t>
  </si>
  <si>
    <t>MANUTENÇÃO DOS PROGRAMAS SOCIAIS E AMBIENTAIS</t>
  </si>
  <si>
    <t>Estadual</t>
  </si>
  <si>
    <t>3</t>
  </si>
  <si>
    <t xml:space="preserve">100 </t>
  </si>
  <si>
    <t>RP</t>
  </si>
  <si>
    <t xml:space="preserve">200 </t>
  </si>
  <si>
    <t>CONVÊNIO</t>
  </si>
  <si>
    <t>4</t>
  </si>
  <si>
    <t>2162</t>
  </si>
  <si>
    <t>CUMPRIMENTO DE SENTENÇAS JUDICIAIS.</t>
  </si>
  <si>
    <t>1</t>
  </si>
  <si>
    <t>002</t>
  </si>
  <si>
    <t>DIRETORIA DE GESTÃO DE PESSOAS</t>
  </si>
  <si>
    <t>122</t>
  </si>
  <si>
    <t>2163</t>
  </si>
  <si>
    <t>CUSTEIO COM FOLHA DE PAGAMENTO DO TJ/AC.</t>
  </si>
  <si>
    <t>2172</t>
  </si>
  <si>
    <t>GESTÃO ADMINISTRATIVA DO TRIBUNAL DE JUSTIÇA / AC / DIPES</t>
  </si>
  <si>
    <t>301</t>
  </si>
  <si>
    <t>2165</t>
  </si>
  <si>
    <t>PROGRAMA QUALIDADE DE VIDA.</t>
  </si>
  <si>
    <t>09</t>
  </si>
  <si>
    <t>272</t>
  </si>
  <si>
    <t>2164</t>
  </si>
  <si>
    <t>CUSTEIO DE INATIVOS E PENSIONISTAS DO TRIBUNAL DE JUSTIÇA.</t>
  </si>
  <si>
    <t>003</t>
  </si>
  <si>
    <t>DIRETORIA DE GESTÃO ESTRATÉGICA</t>
  </si>
  <si>
    <t>2166</t>
  </si>
  <si>
    <t>MODERNIZAÇÃO E DESENVOLVIMENTO INSTITUCIONAL.</t>
  </si>
  <si>
    <t>004</t>
  </si>
  <si>
    <t>DIRETORIA DE INFORMAÇÃO INSTITUCIONAL</t>
  </si>
  <si>
    <t>131</t>
  </si>
  <si>
    <t>2167</t>
  </si>
  <si>
    <t>PLANO ESTRATÉGICO DE COMUNICAÇÃO</t>
  </si>
  <si>
    <t>005</t>
  </si>
  <si>
    <t>DIRETORIA DE TECNOLOGIA E INFORMAÇÃO</t>
  </si>
  <si>
    <t>126</t>
  </si>
  <si>
    <t>2168</t>
  </si>
  <si>
    <t>PLANO ESTRATÉGICO DE TECNOLOGIA DA INFORMAÇÃO</t>
  </si>
  <si>
    <t>006</t>
  </si>
  <si>
    <t>DIRETORIA DE LOGÍSTICA</t>
  </si>
  <si>
    <t>1907</t>
  </si>
  <si>
    <t>PLANO DE OBRAS.</t>
  </si>
  <si>
    <t xml:space="preserve">500 </t>
  </si>
  <si>
    <t>ROCRÉDITOS</t>
  </si>
  <si>
    <t>2169</t>
  </si>
  <si>
    <t>GESTÃO ADMINISTRATIVA DO TRIBUNAL DE JUSTIÇA  / AC.</t>
  </si>
  <si>
    <t>007</t>
  </si>
  <si>
    <t>ESCOLA DO PODER JUDICIÁRIO</t>
  </si>
  <si>
    <t>128</t>
  </si>
  <si>
    <t>2170</t>
  </si>
  <si>
    <t>PLANO ESTRATÉGICO DE CAPACITAÇÃO.</t>
  </si>
  <si>
    <t>008</t>
  </si>
  <si>
    <t>DIRETORIA REGIONAL DO VALE DO ACRE</t>
  </si>
  <si>
    <t>2171</t>
  </si>
  <si>
    <t>GESTÃO ADMINISTRATIVA DO TRIBUNAL DE JUSTIÇA / AC.</t>
  </si>
  <si>
    <t>009</t>
  </si>
  <si>
    <t>1º GRAU DE JURISDIÇÃO</t>
  </si>
  <si>
    <t>4161</t>
  </si>
  <si>
    <t>CUSTEIO COM FOLHA DE PAGAMENTO - 1º GRAU DE JURISDIÇÃO</t>
  </si>
  <si>
    <t>4162</t>
  </si>
  <si>
    <t>PLANO DE OBRAS</t>
  </si>
  <si>
    <t>4163</t>
  </si>
  <si>
    <t>GESTÃO ADMINISTRATIVA DO 1º GRAU</t>
  </si>
  <si>
    <t>4165</t>
  </si>
  <si>
    <t xml:space="preserve">MODERNIZAÇÃO E EXPANSÃO DA INFRAESTRUTURA TECN. DO 1º GRAU </t>
  </si>
  <si>
    <t>617</t>
  </si>
  <si>
    <t>FUNDO ESPECIAL DO PODER JUDICIÁRIO - FUNEJ</t>
  </si>
  <si>
    <t>2643</t>
  </si>
  <si>
    <t>MANUTENÇÃO DAS ATIVIDADES DO FUNDO ESP. DO PODER JUDICIÁRIO</t>
  </si>
  <si>
    <t xml:space="preserve">700 </t>
  </si>
  <si>
    <t>RECURSOS PRÓPRIO INDIRETAS</t>
  </si>
  <si>
    <t>631</t>
  </si>
  <si>
    <t>FUNDO ESPECIAL DE COMPENSAÇÃO - FECOM</t>
  </si>
  <si>
    <t>2645</t>
  </si>
  <si>
    <t>MANUTENÇÃO DAS ATIVIDADES DO FUNDO ESPECIAL DE COMPENSAÇÃO</t>
  </si>
  <si>
    <t>633</t>
  </si>
  <si>
    <t>FUNDO ESTADUAL DE SEGURANÇA DOS MAGISTRADOS - FUNSEG</t>
  </si>
  <si>
    <t>2908</t>
  </si>
  <si>
    <t>MANUTENÇÃO DAS ATIV DO FUNDO ESTADUAL DE SEG DOS MAGISTRADOS</t>
  </si>
  <si>
    <t>TRIBUNAL DE JUSTIÇA DO ESTADO DO ACRE</t>
  </si>
  <si>
    <t>2016</t>
  </si>
  <si>
    <t>1945</t>
  </si>
  <si>
    <t>PLANO ESTRATÉGICO DE CAPACITAÇÃO 1º GRAU</t>
  </si>
  <si>
    <t>2194</t>
  </si>
  <si>
    <t>CUSTEIO DE INATIV. E PENSION. DO TRIB. DE JUSTIÇA - 1º GRAU</t>
  </si>
  <si>
    <t xml:space="preserve">           2. Nas colunas relativas à execução, não inclui as despesas referentes aos restos a pagar do ano anterior.</t>
  </si>
  <si>
    <t>31/08/2016 00:00:00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</si>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</sst>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0.0%"/>
    <numFmt numFmtId="165" formatCode="_(* #,##0_);_(* \(#,##0\);_(* &quot;-&quot;??_);_(@_)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85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6" fontId="13" fillId="0" borderId="29"/>
    <xf numFmtId="0" fontId="14" fillId="3" borderId="0" applyNumberFormat="0" applyBorder="0" applyAlignment="0" applyProtection="0"/>
    <xf numFmtId="166" fontId="15" fillId="0" borderId="0">
      <alignment vertical="top"/>
    </xf>
    <xf numFmtId="166" fontId="16" fillId="0" borderId="0">
      <alignment horizontal="right"/>
    </xf>
    <xf numFmtId="166" fontId="16" fillId="0" borderId="0">
      <alignment horizontal="left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21" fillId="0" borderId="0"/>
    <xf numFmtId="0" fontId="22" fillId="0" borderId="0"/>
    <xf numFmtId="0" fontId="23" fillId="8" borderId="30" applyNumberFormat="0" applyAlignment="0" applyProtection="0"/>
    <xf numFmtId="0" fontId="23" fillId="8" borderId="30" applyNumberFormat="0" applyAlignment="0" applyProtection="0"/>
    <xf numFmtId="0" fontId="23" fillId="8" borderId="30" applyNumberFormat="0" applyAlignment="0" applyProtection="0"/>
    <xf numFmtId="0" fontId="24" fillId="8" borderId="30"/>
    <xf numFmtId="0" fontId="23" fillId="8" borderId="30" applyNumberFormat="0" applyAlignment="0" applyProtection="0"/>
    <xf numFmtId="0" fontId="23" fillId="8" borderId="30" applyNumberFormat="0" applyAlignment="0" applyProtection="0"/>
    <xf numFmtId="0" fontId="25" fillId="0" borderId="0">
      <alignment vertical="center"/>
    </xf>
    <xf numFmtId="0" fontId="26" fillId="21" borderId="31" applyNumberFormat="0" applyAlignment="0" applyProtection="0"/>
    <xf numFmtId="0" fontId="26" fillId="21" borderId="31" applyNumberFormat="0" applyAlignment="0" applyProtection="0"/>
    <xf numFmtId="0" fontId="27" fillId="21" borderId="31"/>
    <xf numFmtId="0" fontId="26" fillId="21" borderId="31" applyNumberFormat="0" applyAlignment="0" applyProtection="0"/>
    <xf numFmtId="0" fontId="26" fillId="21" borderId="31" applyNumberFormat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9" fillId="0" borderId="32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6" fillId="21" borderId="31" applyNumberFormat="0" applyAlignment="0" applyProtection="0"/>
    <xf numFmtId="4" fontId="10" fillId="0" borderId="0"/>
    <xf numFmtId="167" fontId="10" fillId="0" borderId="0"/>
    <xf numFmtId="168" fontId="30" fillId="0" borderId="0" applyBorder="0" applyAlignment="0" applyProtection="0"/>
    <xf numFmtId="168" fontId="30" fillId="0" borderId="0" applyBorder="0" applyAlignment="0" applyProtection="0"/>
    <xf numFmtId="40" fontId="10" fillId="0" borderId="0"/>
    <xf numFmtId="3" fontId="10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0" fontId="10" fillId="0" borderId="0"/>
    <xf numFmtId="170" fontId="10" fillId="0" borderId="0"/>
    <xf numFmtId="171" fontId="10" fillId="0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8" borderId="30" applyNumberFormat="0" applyAlignment="0" applyProtection="0"/>
    <xf numFmtId="172" fontId="30" fillId="0" borderId="0" applyFill="0" applyBorder="0" applyAlignment="0" applyProtection="0"/>
    <xf numFmtId="0" fontId="30" fillId="0" borderId="0" applyFill="0" applyBorder="0" applyAlignment="0" applyProtection="0"/>
    <xf numFmtId="172" fontId="30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3">
      <alignment horizontal="center"/>
    </xf>
    <xf numFmtId="2" fontId="10" fillId="0" borderId="0"/>
    <xf numFmtId="2" fontId="10" fillId="0" borderId="0"/>
    <xf numFmtId="0" fontId="34" fillId="0" borderId="0">
      <alignment horizontal="left"/>
    </xf>
    <xf numFmtId="0" fontId="17" fillId="4" borderId="0" applyNumberFormat="0" applyBorder="0" applyAlignment="0" applyProtection="0"/>
    <xf numFmtId="0" fontId="35" fillId="0" borderId="34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8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9" fillId="0" borderId="0"/>
    <xf numFmtId="0" fontId="31" fillId="7" borderId="30" applyNumberFormat="0" applyAlignment="0" applyProtection="0"/>
    <xf numFmtId="0" fontId="33" fillId="0" borderId="37">
      <alignment horizontal="center"/>
    </xf>
    <xf numFmtId="0" fontId="40" fillId="0" borderId="38">
      <alignment horizontal="center"/>
    </xf>
    <xf numFmtId="173" fontId="10" fillId="0" borderId="0"/>
    <xf numFmtId="0" fontId="28" fillId="0" borderId="32" applyNumberFormat="0" applyFill="0" applyAlignment="0" applyProtection="0"/>
    <xf numFmtId="168" fontId="10" fillId="0" borderId="0"/>
    <xf numFmtId="174" fontId="30" fillId="0" borderId="0" applyFill="0" applyBorder="0" applyAlignment="0" applyProtection="0"/>
    <xf numFmtId="169" fontId="10" fillId="0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10" fillId="0" borderId="0"/>
    <xf numFmtId="0" fontId="30" fillId="0" borderId="0"/>
    <xf numFmtId="0" fontId="30" fillId="0" borderId="0"/>
    <xf numFmtId="0" fontId="43" fillId="0" borderId="0"/>
    <xf numFmtId="0" fontId="43" fillId="0" borderId="0"/>
    <xf numFmtId="0" fontId="30" fillId="0" borderId="0"/>
    <xf numFmtId="0" fontId="30" fillId="0" borderId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44" fillId="8" borderId="40" applyNumberFormat="0" applyAlignment="0" applyProtection="0"/>
    <xf numFmtId="10" fontId="10" fillId="0" borderId="0"/>
    <xf numFmtId="175" fontId="19" fillId="0" borderId="0">
      <protection locked="0"/>
    </xf>
    <xf numFmtId="176" fontId="19" fillId="0" borderId="0">
      <protection locked="0"/>
    </xf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0" fontId="16" fillId="0" borderId="0"/>
    <xf numFmtId="0" fontId="44" fillId="8" borderId="40" applyNumberFormat="0" applyAlignment="0" applyProtection="0"/>
    <xf numFmtId="0" fontId="44" fillId="8" borderId="40" applyNumberFormat="0" applyAlignment="0" applyProtection="0"/>
    <xf numFmtId="0" fontId="45" fillId="8" borderId="40"/>
    <xf numFmtId="0" fontId="44" fillId="8" borderId="40" applyNumberFormat="0" applyAlignment="0" applyProtection="0"/>
    <xf numFmtId="0" fontId="44" fillId="8" borderId="40" applyNumberFormat="0" applyAlignment="0" applyProtection="0"/>
    <xf numFmtId="38" fontId="10" fillId="0" borderId="0"/>
    <xf numFmtId="38" fontId="46" fillId="0" borderId="41"/>
    <xf numFmtId="177" fontId="43" fillId="0" borderId="0">
      <protection locked="0"/>
    </xf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10" fillId="0" borderId="0"/>
    <xf numFmtId="178" fontId="30" fillId="0" borderId="0" applyFill="0" applyBorder="0" applyAlignment="0" applyProtection="0"/>
    <xf numFmtId="168" fontId="30" fillId="0" borderId="0"/>
    <xf numFmtId="0" fontId="30" fillId="0" borderId="0"/>
    <xf numFmtId="168" fontId="30" fillId="0" borderId="0"/>
    <xf numFmtId="168" fontId="43" fillId="0" borderId="0"/>
    <xf numFmtId="168" fontId="30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9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9" fontId="10" fillId="0" borderId="0"/>
    <xf numFmtId="180" fontId="10" fillId="0" borderId="0"/>
    <xf numFmtId="0" fontId="50" fillId="0" borderId="0" applyNumberFormat="0" applyFill="0" applyBorder="0" applyAlignment="0" applyProtection="0"/>
    <xf numFmtId="0" fontId="51" fillId="0" borderId="42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2" fillId="0" borderId="34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54" fillId="0" borderId="35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55" fillId="0" borderId="36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6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43"/>
    <xf numFmtId="2" fontId="58" fillId="0" borderId="0">
      <protection locked="0"/>
    </xf>
    <xf numFmtId="2" fontId="58" fillId="0" borderId="0">
      <protection locked="0"/>
    </xf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60" fillId="0" borderId="44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176" fontId="19" fillId="0" borderId="0">
      <protection locked="0"/>
    </xf>
    <xf numFmtId="181" fontId="19" fillId="0" borderId="0">
      <protection locked="0"/>
    </xf>
    <xf numFmtId="0" fontId="43" fillId="0" borderId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3" fontId="10" fillId="0" borderId="0"/>
    <xf numFmtId="0" fontId="4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4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Alignment="1"/>
    <xf numFmtId="0" fontId="4" fillId="0" borderId="0" xfId="0" applyFont="1"/>
    <xf numFmtId="0" fontId="6" fillId="0" borderId="0" xfId="0" applyFont="1" applyBorder="1"/>
    <xf numFmtId="0" fontId="8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3" fillId="0" borderId="0" xfId="1" applyNumberFormat="1" applyBorder="1" applyAlignment="1">
      <alignment horizontal="center"/>
    </xf>
    <xf numFmtId="0" fontId="1" fillId="0" borderId="0" xfId="384" applyProtection="1">
      <protection locked="0"/>
    </xf>
    <xf numFmtId="0" fontId="1" fillId="0" borderId="0" xfId="384"/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21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left" vertical="center" wrapText="1"/>
    </xf>
    <xf numFmtId="0" fontId="4" fillId="0" borderId="22" xfId="2" applyNumberFormat="1" applyFont="1" applyFill="1" applyBorder="1" applyAlignment="1">
      <alignment vertical="center" wrapText="1"/>
    </xf>
    <xf numFmtId="0" fontId="4" fillId="0" borderId="24" xfId="2" applyNumberFormat="1" applyFont="1" applyFill="1" applyBorder="1" applyAlignment="1">
      <alignment horizontal="center" vertical="center" wrapText="1"/>
    </xf>
    <xf numFmtId="0" fontId="4" fillId="0" borderId="24" xfId="2" applyNumberFormat="1" applyFont="1" applyFill="1" applyBorder="1" applyAlignment="1">
      <alignment horizontal="left" vertical="center" wrapText="1"/>
    </xf>
    <xf numFmtId="43" fontId="4" fillId="0" borderId="21" xfId="383" applyFont="1" applyBorder="1" applyAlignment="1">
      <alignment horizontal="right" vertical="center"/>
    </xf>
    <xf numFmtId="43" fontId="4" fillId="0" borderId="4" xfId="383" applyFont="1" applyBorder="1" applyAlignment="1">
      <alignment horizontal="right" vertical="center"/>
    </xf>
    <xf numFmtId="43" fontId="4" fillId="0" borderId="24" xfId="383" applyFont="1" applyBorder="1" applyAlignment="1">
      <alignment horizontal="right" vertical="center"/>
    </xf>
    <xf numFmtId="43" fontId="4" fillId="0" borderId="23" xfId="383" applyFont="1" applyBorder="1" applyAlignment="1">
      <alignment horizontal="right" vertical="center"/>
    </xf>
    <xf numFmtId="9" fontId="4" fillId="0" borderId="24" xfId="1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43" fontId="4" fillId="0" borderId="26" xfId="383" applyFont="1" applyBorder="1" applyAlignment="1">
      <alignment horizontal="right" vertical="center"/>
    </xf>
    <xf numFmtId="9" fontId="4" fillId="0" borderId="9" xfId="1" applyFont="1" applyBorder="1" applyAlignment="1">
      <alignment horizontal="center" vertical="center"/>
    </xf>
    <xf numFmtId="43" fontId="4" fillId="0" borderId="9" xfId="383" applyFont="1" applyBorder="1" applyAlignment="1">
      <alignment horizontal="right" vertical="center"/>
    </xf>
    <xf numFmtId="0" fontId="1" fillId="24" borderId="0" xfId="384" applyFill="1" applyProtection="1">
      <protection locked="0"/>
    </xf>
    <xf numFmtId="14" fontId="4" fillId="0" borderId="0" xfId="0" applyNumberFormat="1" applyFont="1"/>
    <xf numFmtId="0" fontId="4" fillId="0" borderId="0" xfId="0" applyFont="1" applyAlignment="1">
      <alignment horizontal="left" indent="27"/>
    </xf>
    <xf numFmtId="0" fontId="4" fillId="0" borderId="26" xfId="2" applyNumberFormat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left" vertical="center" wrapText="1"/>
    </xf>
    <xf numFmtId="0" fontId="4" fillId="0" borderId="9" xfId="2" applyNumberFormat="1" applyFont="1" applyFill="1" applyBorder="1" applyAlignment="1">
      <alignment horizontal="center" vertical="center" wrapText="1"/>
    </xf>
    <xf numFmtId="0" fontId="4" fillId="0" borderId="45" xfId="2" applyNumberFormat="1" applyFont="1" applyFill="1" applyBorder="1" applyAlignment="1">
      <alignment vertical="center" wrapText="1"/>
    </xf>
    <xf numFmtId="43" fontId="4" fillId="0" borderId="0" xfId="383" applyFont="1" applyBorder="1" applyAlignment="1">
      <alignment horizontal="right" vertical="center"/>
    </xf>
    <xf numFmtId="0" fontId="61" fillId="25" borderId="4" xfId="2" applyFont="1" applyFill="1" applyBorder="1" applyAlignment="1">
      <alignment horizontal="center" vertical="center" wrapText="1"/>
    </xf>
    <xf numFmtId="0" fontId="61" fillId="25" borderId="15" xfId="2" applyFont="1" applyFill="1" applyBorder="1" applyAlignment="1">
      <alignment horizontal="center" vertical="center" wrapText="1"/>
    </xf>
    <xf numFmtId="0" fontId="61" fillId="25" borderId="14" xfId="2" applyFont="1" applyFill="1" applyBorder="1" applyAlignment="1">
      <alignment horizontal="center" vertical="center" wrapText="1"/>
    </xf>
    <xf numFmtId="164" fontId="61" fillId="25" borderId="14" xfId="3" applyNumberFormat="1" applyFont="1" applyFill="1" applyBorder="1" applyAlignment="1">
      <alignment horizontal="center" vertical="center" wrapText="1"/>
    </xf>
    <xf numFmtId="164" fontId="61" fillId="25" borderId="11" xfId="3" applyNumberFormat="1" applyFont="1" applyFill="1" applyBorder="1" applyAlignment="1">
      <alignment horizontal="center" vertical="center" wrapText="1"/>
    </xf>
    <xf numFmtId="165" fontId="61" fillId="25" borderId="11" xfId="4" applyNumberFormat="1" applyFont="1" applyFill="1" applyBorder="1" applyAlignment="1">
      <alignment horizontal="center" vertical="center" wrapText="1"/>
    </xf>
    <xf numFmtId="0" fontId="61" fillId="25" borderId="16" xfId="2" applyFont="1" applyFill="1" applyBorder="1" applyAlignment="1">
      <alignment horizontal="center" vertical="center" wrapText="1"/>
    </xf>
    <xf numFmtId="0" fontId="61" fillId="25" borderId="17" xfId="2" applyFont="1" applyFill="1" applyBorder="1" applyAlignment="1">
      <alignment horizontal="center" vertical="center" wrapText="1"/>
    </xf>
    <xf numFmtId="0" fontId="61" fillId="25" borderId="18" xfId="2" applyFont="1" applyFill="1" applyBorder="1" applyAlignment="1">
      <alignment horizontal="center" vertical="center" wrapText="1"/>
    </xf>
    <xf numFmtId="0" fontId="61" fillId="25" borderId="19" xfId="2" applyFont="1" applyFill="1" applyBorder="1" applyAlignment="1">
      <alignment horizontal="center" vertical="center" wrapText="1"/>
    </xf>
    <xf numFmtId="164" fontId="61" fillId="25" borderId="20" xfId="3" applyNumberFormat="1" applyFont="1" applyFill="1" applyBorder="1" applyAlignment="1">
      <alignment horizontal="center" vertical="center" wrapText="1"/>
    </xf>
    <xf numFmtId="165" fontId="61" fillId="25" borderId="19" xfId="4" applyNumberFormat="1" applyFont="1" applyFill="1" applyBorder="1" applyAlignment="1">
      <alignment horizontal="center" vertical="center" wrapText="1"/>
    </xf>
    <xf numFmtId="0" fontId="4" fillId="26" borderId="24" xfId="2" applyNumberFormat="1" applyFont="1" applyFill="1" applyBorder="1" applyAlignment="1">
      <alignment horizontal="center" vertical="center" wrapText="1"/>
    </xf>
    <xf numFmtId="0" fontId="4" fillId="26" borderId="24" xfId="2" applyNumberFormat="1" applyFont="1" applyFill="1" applyBorder="1" applyAlignment="1">
      <alignment horizontal="left" vertical="center" wrapText="1"/>
    </xf>
    <xf numFmtId="0" fontId="4" fillId="26" borderId="25" xfId="2" applyNumberFormat="1" applyFont="1" applyFill="1" applyBorder="1" applyAlignment="1">
      <alignment horizontal="left" vertical="center" wrapText="1"/>
    </xf>
    <xf numFmtId="43" fontId="4" fillId="26" borderId="24" xfId="383" applyFont="1" applyFill="1" applyBorder="1" applyAlignment="1">
      <alignment horizontal="right" vertical="center"/>
    </xf>
    <xf numFmtId="43" fontId="4" fillId="26" borderId="25" xfId="383" applyFont="1" applyFill="1" applyBorder="1" applyAlignment="1">
      <alignment horizontal="right" vertical="center"/>
    </xf>
    <xf numFmtId="9" fontId="4" fillId="26" borderId="24" xfId="1" applyFont="1" applyFill="1" applyBorder="1" applyAlignment="1">
      <alignment horizontal="center" vertical="center"/>
    </xf>
    <xf numFmtId="43" fontId="61" fillId="25" borderId="28" xfId="4" applyNumberFormat="1" applyFont="1" applyFill="1" applyBorder="1" applyAlignment="1">
      <alignment horizontal="center" vertical="center" wrapText="1"/>
    </xf>
    <xf numFmtId="9" fontId="61" fillId="25" borderId="28" xfId="1" applyFont="1" applyFill="1" applyBorder="1" applyAlignment="1">
      <alignment horizontal="center" vertical="center"/>
    </xf>
    <xf numFmtId="43" fontId="61" fillId="25" borderId="28" xfId="383" applyFont="1" applyFill="1" applyBorder="1" applyAlignment="1">
      <alignment horizontal="center" vertical="center" wrapText="1"/>
    </xf>
    <xf numFmtId="0" fontId="1" fillId="24" borderId="0" xfId="384" applyFill="1"/>
    <xf numFmtId="0" fontId="61" fillId="25" borderId="5" xfId="2" applyFont="1" applyFill="1" applyBorder="1" applyAlignment="1">
      <alignment horizontal="center" vertical="center" wrapText="1"/>
    </xf>
    <xf numFmtId="0" fontId="61" fillId="25" borderId="27" xfId="2" applyFont="1" applyFill="1" applyBorder="1" applyAlignment="1">
      <alignment horizontal="center" vertical="center" wrapText="1"/>
    </xf>
    <xf numFmtId="0" fontId="61" fillId="25" borderId="6" xfId="2" applyFont="1" applyFill="1" applyBorder="1" applyAlignment="1">
      <alignment horizontal="center" vertical="center" wrapText="1"/>
    </xf>
    <xf numFmtId="0" fontId="61" fillId="25" borderId="9" xfId="2" applyFont="1" applyFill="1" applyBorder="1" applyAlignment="1">
      <alignment horizontal="center" vertical="center" wrapText="1"/>
    </xf>
    <xf numFmtId="0" fontId="61" fillId="25" borderId="16" xfId="2" applyFont="1" applyFill="1" applyBorder="1" applyAlignment="1">
      <alignment horizontal="center" vertical="center" wrapText="1"/>
    </xf>
    <xf numFmtId="0" fontId="61" fillId="25" borderId="10" xfId="2" applyFont="1" applyFill="1" applyBorder="1" applyAlignment="1">
      <alignment horizontal="center" vertical="center" wrapText="1"/>
    </xf>
    <xf numFmtId="0" fontId="61" fillId="25" borderId="11" xfId="2" applyFont="1" applyFill="1" applyBorder="1" applyAlignment="1">
      <alignment horizontal="center" vertical="center" wrapText="1"/>
    </xf>
    <xf numFmtId="0" fontId="61" fillId="25" borderId="12" xfId="2" applyFont="1" applyFill="1" applyBorder="1" applyAlignment="1">
      <alignment horizontal="center" vertical="center" wrapText="1"/>
    </xf>
    <xf numFmtId="0" fontId="61" fillId="25" borderId="13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1" fillId="25" borderId="1" xfId="2" applyFont="1" applyFill="1" applyBorder="1" applyAlignment="1">
      <alignment horizontal="center" vertical="center" wrapText="1"/>
    </xf>
    <xf numFmtId="0" fontId="61" fillId="25" borderId="2" xfId="2" applyFont="1" applyFill="1" applyBorder="1" applyAlignment="1">
      <alignment horizontal="center" vertical="center" wrapText="1"/>
    </xf>
    <xf numFmtId="0" fontId="61" fillId="25" borderId="3" xfId="2" applyFont="1" applyFill="1" applyBorder="1" applyAlignment="1">
      <alignment horizontal="center" vertical="center" wrapText="1"/>
    </xf>
    <xf numFmtId="0" fontId="61" fillId="25" borderId="4" xfId="2" applyFont="1" applyFill="1" applyBorder="1" applyAlignment="1">
      <alignment horizontal="center" vertical="center" wrapText="1"/>
    </xf>
    <xf numFmtId="0" fontId="61" fillId="25" borderId="14" xfId="2" applyFont="1" applyFill="1" applyBorder="1" applyAlignment="1">
      <alignment horizontal="center" vertical="center" wrapText="1"/>
    </xf>
    <xf numFmtId="0" fontId="61" fillId="25" borderId="7" xfId="2" applyFont="1" applyFill="1" applyBorder="1" applyAlignment="1">
      <alignment horizontal="center" vertical="center" wrapText="1"/>
    </xf>
    <xf numFmtId="0" fontId="61" fillId="25" borderId="8" xfId="2" applyFont="1" applyFill="1" applyBorder="1" applyAlignment="1">
      <alignment horizontal="center" vertical="center" wrapText="1"/>
    </xf>
  </cellXfs>
  <cellStyles count="3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Ênfase1 2" xfId="11"/>
    <cellStyle name="20% - Ênfase1 2 2" xfId="12"/>
    <cellStyle name="20% - Ênfase1 2_00_ANEXO V 2015 - VERSÃO INICIAL PLOA_2015" xfId="13"/>
    <cellStyle name="20% - Ênfase1 3" xfId="14"/>
    <cellStyle name="20% - Ênfase1 4" xfId="15"/>
    <cellStyle name="20% - Ênfase2 2" xfId="16"/>
    <cellStyle name="20% - Ênfase2 2 2" xfId="17"/>
    <cellStyle name="20% - Ênfase2 2_05_Impactos_Demais PLs_2013_Dados CNJ de jul-12" xfId="18"/>
    <cellStyle name="20% - Ênfase2 3" xfId="19"/>
    <cellStyle name="20% - Ênfase2 4" xfId="20"/>
    <cellStyle name="20% - Ênfase3 2" xfId="21"/>
    <cellStyle name="20% - Ênfase3 2 2" xfId="22"/>
    <cellStyle name="20% - Ênfase3 2_05_Impactos_Demais PLs_2013_Dados CNJ de jul-12" xfId="23"/>
    <cellStyle name="20% - Ênfase3 3" xfId="24"/>
    <cellStyle name="20% - Ênfase3 4" xfId="25"/>
    <cellStyle name="20% - Ênfase4 2" xfId="26"/>
    <cellStyle name="20% - Ênfase4 2 2" xfId="27"/>
    <cellStyle name="20% - Ênfase4 2_05_Impactos_Demais PLs_2013_Dados CNJ de jul-12" xfId="28"/>
    <cellStyle name="20% - Ênfase4 3" xfId="29"/>
    <cellStyle name="20% - Ênfase4 4" xfId="30"/>
    <cellStyle name="20% - Ênfase5 2" xfId="31"/>
    <cellStyle name="20% - Ênfase5 2 2" xfId="32"/>
    <cellStyle name="20% - Ênfase5 2_00_ANEXO V 2015 - VERSÃO INICIAL PLOA_2015" xfId="33"/>
    <cellStyle name="20% - Ênfase5 3" xfId="34"/>
    <cellStyle name="20% - Ênfase5 4" xfId="35"/>
    <cellStyle name="20% - Ênfase6 2" xfId="36"/>
    <cellStyle name="20% - Ênfase6 2 2" xfId="37"/>
    <cellStyle name="20% - Ênfase6 2_00_ANEXO V 2015 - VERSÃO INICIAL PLOA_2015" xfId="38"/>
    <cellStyle name="20% - Ênfase6 3" xfId="39"/>
    <cellStyle name="20% - Ênfase6 4" xfId="40"/>
    <cellStyle name="40% - Accent1" xfId="41"/>
    <cellStyle name="40% - Accent2" xfId="42"/>
    <cellStyle name="40% - Accent3" xfId="43"/>
    <cellStyle name="40% - Accent4" xfId="44"/>
    <cellStyle name="40% - Accent5" xfId="45"/>
    <cellStyle name="40% - Accent6" xfId="46"/>
    <cellStyle name="40% - Ênfase1 2" xfId="47"/>
    <cellStyle name="40% - Ênfase1 2 2" xfId="48"/>
    <cellStyle name="40% - Ênfase1 2_05_Impactos_Demais PLs_2013_Dados CNJ de jul-12" xfId="49"/>
    <cellStyle name="40% - Ênfase1 3" xfId="50"/>
    <cellStyle name="40% - Ênfase1 4" xfId="51"/>
    <cellStyle name="40% - Ênfase2 2" xfId="52"/>
    <cellStyle name="40% - Ênfase2 2 2" xfId="53"/>
    <cellStyle name="40% - Ênfase2 2_05_Impactos_Demais PLs_2013_Dados CNJ de jul-12" xfId="54"/>
    <cellStyle name="40% - Ênfase2 3" xfId="55"/>
    <cellStyle name="40% - Ênfase2 4" xfId="56"/>
    <cellStyle name="40% - Ênfase3 2" xfId="57"/>
    <cellStyle name="40% - Ênfase3 2 2" xfId="58"/>
    <cellStyle name="40% - Ênfase3 2_05_Impactos_Demais PLs_2013_Dados CNJ de jul-12" xfId="59"/>
    <cellStyle name="40% - Ênfase3 3" xfId="60"/>
    <cellStyle name="40% - Ênfase3 4" xfId="61"/>
    <cellStyle name="40% - Ênfase4 2" xfId="62"/>
    <cellStyle name="40% - Ênfase4 2 2" xfId="63"/>
    <cellStyle name="40% - Ênfase4 2_05_Impactos_Demais PLs_2013_Dados CNJ de jul-12" xfId="64"/>
    <cellStyle name="40% - Ênfase4 3" xfId="65"/>
    <cellStyle name="40% - Ênfase4 4" xfId="66"/>
    <cellStyle name="40% - Ênfase5 2" xfId="67"/>
    <cellStyle name="40% - Ênfase5 2 2" xfId="68"/>
    <cellStyle name="40% - Ênfase5 2_05_Impactos_Demais PLs_2013_Dados CNJ de jul-12" xfId="69"/>
    <cellStyle name="40% - Ênfase5 3" xfId="70"/>
    <cellStyle name="40% - Ênfase5 4" xfId="71"/>
    <cellStyle name="40% - Ênfase6 2" xfId="72"/>
    <cellStyle name="40% - Ênfase6 2 2" xfId="73"/>
    <cellStyle name="40% - Ênfase6 2_05_Impactos_Demais PLs_2013_Dados CNJ de jul-12" xfId="74"/>
    <cellStyle name="40% - Ênfase6 3" xfId="75"/>
    <cellStyle name="40% - Ênfase6 4" xfId="76"/>
    <cellStyle name="60% - Accent1" xfId="77"/>
    <cellStyle name="60% - Accent2" xfId="78"/>
    <cellStyle name="60% - Accent3" xfId="79"/>
    <cellStyle name="60% - Accent4" xfId="80"/>
    <cellStyle name="60% - Accent5" xfId="81"/>
    <cellStyle name="60% - Accent6" xfId="82"/>
    <cellStyle name="60% - Ênfase1 2" xfId="83"/>
    <cellStyle name="60% - Ênfase1 2 2" xfId="84"/>
    <cellStyle name="60% - Ênfase1 2_05_Impactos_Demais PLs_2013_Dados CNJ de jul-12" xfId="85"/>
    <cellStyle name="60% - Ênfase1 3" xfId="86"/>
    <cellStyle name="60% - Ênfase1 4" xfId="87"/>
    <cellStyle name="60% - Ênfase2 2" xfId="88"/>
    <cellStyle name="60% - Ênfase2 2 2" xfId="89"/>
    <cellStyle name="60% - Ênfase2 2_05_Impactos_Demais PLs_2013_Dados CNJ de jul-12" xfId="90"/>
    <cellStyle name="60% - Ênfase2 3" xfId="91"/>
    <cellStyle name="60% - Ênfase2 4" xfId="92"/>
    <cellStyle name="60% - Ênfase3 2" xfId="93"/>
    <cellStyle name="60% - Ênfase3 2 2" xfId="94"/>
    <cellStyle name="60% - Ênfase3 2_05_Impactos_Demais PLs_2013_Dados CNJ de jul-12" xfId="95"/>
    <cellStyle name="60% - Ênfase3 3" xfId="96"/>
    <cellStyle name="60% - Ênfase3 4" xfId="97"/>
    <cellStyle name="60% - Ênfase4 2" xfId="98"/>
    <cellStyle name="60% - Ênfase4 2 2" xfId="99"/>
    <cellStyle name="60% - Ênfase4 2_05_Impactos_Demais PLs_2013_Dados CNJ de jul-12" xfId="100"/>
    <cellStyle name="60% - Ênfase4 3" xfId="101"/>
    <cellStyle name="60% - Ênfase4 4" xfId="102"/>
    <cellStyle name="60% - Ênfase5 2" xfId="103"/>
    <cellStyle name="60% - Ênfase5 2 2" xfId="104"/>
    <cellStyle name="60% - Ênfase5 2_05_Impactos_Demais PLs_2013_Dados CNJ de jul-12" xfId="105"/>
    <cellStyle name="60% - Ênfase5 3" xfId="106"/>
    <cellStyle name="60% - Ênfase5 4" xfId="107"/>
    <cellStyle name="60% - Ênfase6 2" xfId="108"/>
    <cellStyle name="60% - Ênfase6 2 2" xfId="109"/>
    <cellStyle name="60% - Ênfase6 2_05_Impactos_Demais PLs_2013_Dados CNJ de jul-12" xfId="110"/>
    <cellStyle name="60% - Ênfase6 3" xfId="111"/>
    <cellStyle name="60% - Ênfase6 4" xfId="11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b0let" xfId="119"/>
    <cellStyle name="Bad" xfId="120"/>
    <cellStyle name="Bol-Data" xfId="121"/>
    <cellStyle name="bolet" xfId="122"/>
    <cellStyle name="Boletim" xfId="123"/>
    <cellStyle name="Bom 2" xfId="124"/>
    <cellStyle name="Bom 2 2" xfId="125"/>
    <cellStyle name="Bom 2_05_Impactos_Demais PLs_2013_Dados CNJ de jul-12" xfId="126"/>
    <cellStyle name="Bom 3" xfId="127"/>
    <cellStyle name="Bom 4" xfId="128"/>
    <cellStyle name="Cabe‡alho 1" xfId="129"/>
    <cellStyle name="Cabe‡alho 2" xfId="130"/>
    <cellStyle name="Cabeçalho 1" xfId="131"/>
    <cellStyle name="Cabeçalho 2" xfId="132"/>
    <cellStyle name="Calculation" xfId="133"/>
    <cellStyle name="Cálculo 2" xfId="134"/>
    <cellStyle name="Cálculo 2 2" xfId="135"/>
    <cellStyle name="Cálculo 2_05_Impactos_Demais PLs_2013_Dados CNJ de jul-12" xfId="136"/>
    <cellStyle name="Cálculo 3" xfId="137"/>
    <cellStyle name="Cálculo 4" xfId="138"/>
    <cellStyle name="Capítulo" xfId="139"/>
    <cellStyle name="Célula de Verificação 2" xfId="140"/>
    <cellStyle name="Célula de Verificação 2 2" xfId="141"/>
    <cellStyle name="Célula de Verificação 2_05_Impactos_Demais PLs_2013_Dados CNJ de jul-12" xfId="142"/>
    <cellStyle name="Célula de Verificação 3" xfId="143"/>
    <cellStyle name="Célula de Verificação 4" xfId="144"/>
    <cellStyle name="Célula Vinculada 2" xfId="145"/>
    <cellStyle name="Célula Vinculada 2 2" xfId="146"/>
    <cellStyle name="Célula Vinculada 2_05_Impactos_Demais PLs_2013_Dados CNJ de jul-12" xfId="147"/>
    <cellStyle name="Célula Vinculada 3" xfId="148"/>
    <cellStyle name="Célula Vinculada 4" xfId="149"/>
    <cellStyle name="Check Cell" xfId="150"/>
    <cellStyle name="Comma" xfId="151"/>
    <cellStyle name="Comma [0]_Auxiliar" xfId="152"/>
    <cellStyle name="Comma 2" xfId="153"/>
    <cellStyle name="Comma 3" xfId="154"/>
    <cellStyle name="Comma_Agenda" xfId="155"/>
    <cellStyle name="Comma0" xfId="156"/>
    <cellStyle name="Currency [0]_Auxiliar" xfId="157"/>
    <cellStyle name="Currency_Auxiliar" xfId="158"/>
    <cellStyle name="Currency0" xfId="159"/>
    <cellStyle name="Data" xfId="160"/>
    <cellStyle name="Date" xfId="161"/>
    <cellStyle name="Decimal 0, derecha" xfId="162"/>
    <cellStyle name="Decimal 2, derecha" xfId="163"/>
    <cellStyle name="Ênfase1 2" xfId="164"/>
    <cellStyle name="Ênfase1 2 2" xfId="165"/>
    <cellStyle name="Ênfase1 2_05_Impactos_Demais PLs_2013_Dados CNJ de jul-12" xfId="166"/>
    <cellStyle name="Ênfase1 3" xfId="167"/>
    <cellStyle name="Ênfase1 4" xfId="168"/>
    <cellStyle name="Ênfase2 2" xfId="169"/>
    <cellStyle name="Ênfase2 2 2" xfId="170"/>
    <cellStyle name="Ênfase2 2_05_Impactos_Demais PLs_2013_Dados CNJ de jul-12" xfId="171"/>
    <cellStyle name="Ênfase2 3" xfId="172"/>
    <cellStyle name="Ênfase2 4" xfId="173"/>
    <cellStyle name="Ênfase3 2" xfId="174"/>
    <cellStyle name="Ênfase3 2 2" xfId="175"/>
    <cellStyle name="Ênfase3 2_05_Impactos_Demais PLs_2013_Dados CNJ de jul-12" xfId="176"/>
    <cellStyle name="Ênfase3 3" xfId="177"/>
    <cellStyle name="Ênfase3 4" xfId="178"/>
    <cellStyle name="Ênfase4 2" xfId="179"/>
    <cellStyle name="Ênfase4 2 2" xfId="180"/>
    <cellStyle name="Ênfase4 2_05_Impactos_Demais PLs_2013_Dados CNJ de jul-12" xfId="181"/>
    <cellStyle name="Ênfase4 3" xfId="182"/>
    <cellStyle name="Ênfase4 4" xfId="183"/>
    <cellStyle name="Ênfase5 2" xfId="184"/>
    <cellStyle name="Ênfase5 2 2" xfId="185"/>
    <cellStyle name="Ênfase5 2_05_Impactos_Demais PLs_2013_Dados CNJ de jul-12" xfId="186"/>
    <cellStyle name="Ênfase5 3" xfId="187"/>
    <cellStyle name="Ênfase5 4" xfId="188"/>
    <cellStyle name="Ênfase6 2" xfId="189"/>
    <cellStyle name="Ênfase6 2 2" xfId="190"/>
    <cellStyle name="Ênfase6 2_05_Impactos_Demais PLs_2013_Dados CNJ de jul-12" xfId="191"/>
    <cellStyle name="Ênfase6 3" xfId="192"/>
    <cellStyle name="Ênfase6 4" xfId="193"/>
    <cellStyle name="Entrada 2" xfId="194"/>
    <cellStyle name="Entrada 2 2" xfId="195"/>
    <cellStyle name="Entrada 2_00_ANEXO V 2015 - VERSÃO INICIAL PLOA_2015" xfId="196"/>
    <cellStyle name="Entrada 3" xfId="197"/>
    <cellStyle name="Entrada 4" xfId="198"/>
    <cellStyle name="Euro" xfId="199"/>
    <cellStyle name="Euro 2" xfId="200"/>
    <cellStyle name="Euro_00_ANEXO V 2015 - VERSÃO INICIAL PLOA_2015" xfId="201"/>
    <cellStyle name="Explanatory Text" xfId="202"/>
    <cellStyle name="Fim" xfId="203"/>
    <cellStyle name="Fixed" xfId="204"/>
    <cellStyle name="Fixo" xfId="205"/>
    <cellStyle name="Fonte" xfId="206"/>
    <cellStyle name="Good" xfId="207"/>
    <cellStyle name="Heading 1" xfId="208"/>
    <cellStyle name="Heading 2" xfId="209"/>
    <cellStyle name="Heading 3" xfId="210"/>
    <cellStyle name="Heading 4" xfId="211"/>
    <cellStyle name="Incorreto 2" xfId="212"/>
    <cellStyle name="Incorreto 2 2" xfId="213"/>
    <cellStyle name="Incorreto 2_05_Impactos_Demais PLs_2013_Dados CNJ de jul-12" xfId="214"/>
    <cellStyle name="Incorreto 3" xfId="215"/>
    <cellStyle name="Incorreto 4" xfId="216"/>
    <cellStyle name="Indefinido" xfId="217"/>
    <cellStyle name="Input" xfId="218"/>
    <cellStyle name="Jr_Normal" xfId="219"/>
    <cellStyle name="Leg_It_1" xfId="220"/>
    <cellStyle name="Linea horizontal" xfId="221"/>
    <cellStyle name="Linked Cell" xfId="222"/>
    <cellStyle name="Millares_deuhist99" xfId="223"/>
    <cellStyle name="Moeda 2" xfId="224"/>
    <cellStyle name="Moeda0" xfId="225"/>
    <cellStyle name="Neutra 2" xfId="226"/>
    <cellStyle name="Neutra 2 2" xfId="227"/>
    <cellStyle name="Neutra 2_05_Impactos_Demais PLs_2013_Dados CNJ de jul-12" xfId="228"/>
    <cellStyle name="Neutra 3" xfId="229"/>
    <cellStyle name="Neutra 4" xfId="230"/>
    <cellStyle name="Neutral" xfId="231"/>
    <cellStyle name="Normal" xfId="0" builtinId="0"/>
    <cellStyle name="Normal 10" xfId="232"/>
    <cellStyle name="Normal 11" xfId="233"/>
    <cellStyle name="Normal 12" xfId="234"/>
    <cellStyle name="Normal 13" xfId="235"/>
    <cellStyle name="Normal 14" xfId="236"/>
    <cellStyle name="Normal 15" xfId="384"/>
    <cellStyle name="Normal 2" xfId="2"/>
    <cellStyle name="Normal 2 2" xfId="237"/>
    <cellStyle name="Normal 2 3" xfId="238"/>
    <cellStyle name="Normal 2 3 2" xfId="239"/>
    <cellStyle name="Normal 2 3_00_Decisão Anexo V 2015_MEMORIAL_Oficial SOF" xfId="240"/>
    <cellStyle name="Normal 2 4" xfId="241"/>
    <cellStyle name="Normal 2 5" xfId="242"/>
    <cellStyle name="Normal 2 6" xfId="243"/>
    <cellStyle name="Normal 2 7" xfId="244"/>
    <cellStyle name="Normal 2_00_Decisão Anexo V 2015_MEMORIAL_Oficial SOF" xfId="245"/>
    <cellStyle name="Normal 3" xfId="246"/>
    <cellStyle name="Normal 3 2" xfId="247"/>
    <cellStyle name="Normal 3_05_Impactos_Demais PLs_2013_Dados CNJ de jul-12" xfId="248"/>
    <cellStyle name="Normal 4" xfId="249"/>
    <cellStyle name="Normal 5" xfId="250"/>
    <cellStyle name="Normal 6" xfId="251"/>
    <cellStyle name="Normal 7" xfId="252"/>
    <cellStyle name="Normal 8" xfId="253"/>
    <cellStyle name="Normal 9" xfId="254"/>
    <cellStyle name="Nota 2" xfId="255"/>
    <cellStyle name="Nota 2 2" xfId="256"/>
    <cellStyle name="Nota 2_00_Decisão Anexo V 2015_MEMORIAL_Oficial SOF" xfId="257"/>
    <cellStyle name="Nota 3" xfId="258"/>
    <cellStyle name="Nota 4" xfId="259"/>
    <cellStyle name="Note" xfId="260"/>
    <cellStyle name="Output" xfId="261"/>
    <cellStyle name="Percent_Agenda" xfId="262"/>
    <cellStyle name="Percentual" xfId="263"/>
    <cellStyle name="Ponto" xfId="264"/>
    <cellStyle name="Porcentagem" xfId="1" builtinId="5"/>
    <cellStyle name="Porcentagem 10" xfId="265"/>
    <cellStyle name="Porcentagem 2" xfId="3"/>
    <cellStyle name="Porcentagem 2 2" xfId="266"/>
    <cellStyle name="Porcentagem 2 3" xfId="267"/>
    <cellStyle name="Porcentagem 2_FCDF 2014_2ª Versão" xfId="268"/>
    <cellStyle name="Porcentagem 3" xfId="269"/>
    <cellStyle name="Porcentagem 4" xfId="270"/>
    <cellStyle name="Porcentagem 5" xfId="271"/>
    <cellStyle name="Porcentagem 6" xfId="272"/>
    <cellStyle name="Porcentagem 7" xfId="273"/>
    <cellStyle name="Porcentagem 8" xfId="274"/>
    <cellStyle name="Porcentagem 9" xfId="275"/>
    <cellStyle name="rodape" xfId="276"/>
    <cellStyle name="Saída 2" xfId="277"/>
    <cellStyle name="Saída 2 2" xfId="278"/>
    <cellStyle name="Saída 2_05_Impactos_Demais PLs_2013_Dados CNJ de jul-12" xfId="279"/>
    <cellStyle name="Saída 3" xfId="280"/>
    <cellStyle name="Saída 4" xfId="281"/>
    <cellStyle name="Sep. milhar [0]" xfId="282"/>
    <cellStyle name="Sep. milhar [2]" xfId="283"/>
    <cellStyle name="Separador de m" xfId="284"/>
    <cellStyle name="Separador de milhares 10" xfId="285"/>
    <cellStyle name="Separador de milhares 2" xfId="286"/>
    <cellStyle name="Separador de milhares 2 2" xfId="287"/>
    <cellStyle name="Separador de milhares 2 2 3" xfId="288"/>
    <cellStyle name="Separador de milhares 2 2 6" xfId="289"/>
    <cellStyle name="Separador de milhares 2 2_00_Decisão Anexo V 2015_MEMORIAL_Oficial SOF" xfId="290"/>
    <cellStyle name="Separador de milhares 2 3" xfId="291"/>
    <cellStyle name="Separador de milhares 2 3 2" xfId="292"/>
    <cellStyle name="Separador de milhares 2 3 2 2" xfId="293"/>
    <cellStyle name="Separador de milhares 2 3 2 2 2" xfId="294"/>
    <cellStyle name="Separador de milhares 2 3 2 2_00_Decisão Anexo V 2015_MEMORIAL_Oficial SOF" xfId="295"/>
    <cellStyle name="Separador de milhares 2 3 2_00_Decisão Anexo V 2015_MEMORIAL_Oficial SOF" xfId="296"/>
    <cellStyle name="Separador de milhares 2 3 3" xfId="297"/>
    <cellStyle name="Separador de milhares 2 3_00_Decisão Anexo V 2015_MEMORIAL_Oficial SOF" xfId="298"/>
    <cellStyle name="Separador de milhares 2 4" xfId="299"/>
    <cellStyle name="Separador de milhares 2 5" xfId="300"/>
    <cellStyle name="Separador de milhares 2 5 2" xfId="301"/>
    <cellStyle name="Separador de milhares 2 5_00_Decisão Anexo V 2015_MEMORIAL_Oficial SOF" xfId="302"/>
    <cellStyle name="Separador de milhares 2_00_Decisão Anexo V 2015_MEMORIAL_Oficial SOF" xfId="303"/>
    <cellStyle name="Separador de milhares 3" xfId="304"/>
    <cellStyle name="Separador de milhares 3 2" xfId="305"/>
    <cellStyle name="Separador de milhares 3 3" xfId="306"/>
    <cellStyle name="Separador de milhares 3_00_Decisão Anexo V 2015_MEMORIAL_Oficial SOF" xfId="307"/>
    <cellStyle name="Separador de milhares 4" xfId="308"/>
    <cellStyle name="Separador de milhares 5" xfId="309"/>
    <cellStyle name="Separador de milhares 6" xfId="310"/>
    <cellStyle name="Separador de milhares 7" xfId="311"/>
    <cellStyle name="Separador de milhares 8" xfId="312"/>
    <cellStyle name="Separador de milhares 9" xfId="313"/>
    <cellStyle name="TableStyleLight1" xfId="314"/>
    <cellStyle name="TableStyleLight1 2" xfId="315"/>
    <cellStyle name="TableStyleLight1 3" xfId="316"/>
    <cellStyle name="TableStyleLight1 5" xfId="317"/>
    <cellStyle name="TableStyleLight1_00_Decisão Anexo V 2015_MEMORIAL_Oficial SOF" xfId="318"/>
    <cellStyle name="Texto de Aviso 2" xfId="319"/>
    <cellStyle name="Texto de Aviso 2 2" xfId="320"/>
    <cellStyle name="Texto de Aviso 2_05_Impactos_Demais PLs_2013_Dados CNJ de jul-12" xfId="321"/>
    <cellStyle name="Texto de Aviso 3" xfId="322"/>
    <cellStyle name="Texto de Aviso 4" xfId="323"/>
    <cellStyle name="Texto Explicativo 2" xfId="324"/>
    <cellStyle name="Texto Explicativo 2 2" xfId="325"/>
    <cellStyle name="Texto Explicativo 2_05_Impactos_Demais PLs_2013_Dados CNJ de jul-12" xfId="326"/>
    <cellStyle name="Texto Explicativo 3" xfId="327"/>
    <cellStyle name="Texto Explicativo 4" xfId="328"/>
    <cellStyle name="Texto, derecha" xfId="329"/>
    <cellStyle name="Texto, izquierda" xfId="330"/>
    <cellStyle name="Title" xfId="331"/>
    <cellStyle name="Titulo" xfId="332"/>
    <cellStyle name="Título 1 1" xfId="333"/>
    <cellStyle name="Título 1 2" xfId="334"/>
    <cellStyle name="Título 1 2 2" xfId="335"/>
    <cellStyle name="Título 1 2_05_Impactos_Demais PLs_2013_Dados CNJ de jul-12" xfId="336"/>
    <cellStyle name="Título 1 3" xfId="337"/>
    <cellStyle name="Título 1 4" xfId="338"/>
    <cellStyle name="Título 10" xfId="339"/>
    <cellStyle name="Título 11" xfId="340"/>
    <cellStyle name="Título 2 2" xfId="341"/>
    <cellStyle name="Título 2 2 2" xfId="342"/>
    <cellStyle name="Título 2 2_05_Impactos_Demais PLs_2013_Dados CNJ de jul-12" xfId="343"/>
    <cellStyle name="Título 2 3" xfId="344"/>
    <cellStyle name="Título 2 4" xfId="345"/>
    <cellStyle name="Título 3 2" xfId="346"/>
    <cellStyle name="Título 3 2 2" xfId="347"/>
    <cellStyle name="Título 3 2_05_Impactos_Demais PLs_2013_Dados CNJ de jul-12" xfId="348"/>
    <cellStyle name="Título 3 3" xfId="349"/>
    <cellStyle name="Título 3 4" xfId="350"/>
    <cellStyle name="Título 4 2" xfId="351"/>
    <cellStyle name="Título 4 2 2" xfId="352"/>
    <cellStyle name="Título 4 2_05_Impactos_Demais PLs_2013_Dados CNJ de jul-12" xfId="353"/>
    <cellStyle name="Título 4 3" xfId="354"/>
    <cellStyle name="Título 4 4" xfId="355"/>
    <cellStyle name="Título 5" xfId="356"/>
    <cellStyle name="Título 5 2" xfId="357"/>
    <cellStyle name="Título 5 3" xfId="358"/>
    <cellStyle name="Título 5_05_Impactos_Demais PLs_2013_Dados CNJ de jul-12" xfId="359"/>
    <cellStyle name="Título 6" xfId="360"/>
    <cellStyle name="Título 6 2" xfId="361"/>
    <cellStyle name="Título 6_34" xfId="362"/>
    <cellStyle name="Título 7" xfId="363"/>
    <cellStyle name="Título 8" xfId="364"/>
    <cellStyle name="Título 9" xfId="365"/>
    <cellStyle name="Titulo_00_Equalização ASMED_SOF" xfId="366"/>
    <cellStyle name="Titulo1" xfId="367"/>
    <cellStyle name="Titulo2" xfId="368"/>
    <cellStyle name="Total 2" xfId="369"/>
    <cellStyle name="Total 2 2" xfId="370"/>
    <cellStyle name="Total 2_05_Impactos_Demais PLs_2013_Dados CNJ de jul-12" xfId="371"/>
    <cellStyle name="Total 3" xfId="372"/>
    <cellStyle name="Total 4" xfId="373"/>
    <cellStyle name="V¡rgula" xfId="374"/>
    <cellStyle name="V¡rgula0" xfId="375"/>
    <cellStyle name="Vírgul - Estilo1" xfId="376"/>
    <cellStyle name="Vírgula" xfId="383" builtinId="3"/>
    <cellStyle name="Vírgula 2" xfId="4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colors>
    <mruColors>
      <color rgb="FF17365D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C44"/>
  <sheetViews>
    <sheetView workbookViewId="0">
      <selection activeCell="A2" sqref="A2:AC44"/>
    </sheetView>
  </sheetViews>
  <sheetFormatPr defaultRowHeight="15"/>
  <cols>
    <col min="1" max="16384" width="9.140625" style="14"/>
  </cols>
  <sheetData>
    <row r="1" spans="1:29">
      <c r="A1" s="13" t="s">
        <v>48</v>
      </c>
      <c r="B1" s="13" t="s">
        <v>49</v>
      </c>
      <c r="C1" s="13" t="s">
        <v>50</v>
      </c>
      <c r="D1" s="13" t="s">
        <v>51</v>
      </c>
      <c r="E1" s="13" t="s">
        <v>52</v>
      </c>
      <c r="F1" s="13" t="s">
        <v>53</v>
      </c>
      <c r="G1" s="13" t="s">
        <v>54</v>
      </c>
      <c r="H1" s="13" t="s">
        <v>55</v>
      </c>
      <c r="I1" s="13" t="s">
        <v>56</v>
      </c>
      <c r="J1" s="13" t="s">
        <v>57</v>
      </c>
      <c r="K1" s="13" t="s">
        <v>58</v>
      </c>
      <c r="L1" s="13" t="s">
        <v>59</v>
      </c>
      <c r="M1" s="13" t="s">
        <v>60</v>
      </c>
      <c r="N1" s="13" t="s">
        <v>61</v>
      </c>
      <c r="O1" s="13" t="s">
        <v>62</v>
      </c>
      <c r="P1" s="13" t="s">
        <v>63</v>
      </c>
      <c r="Q1" s="13" t="s">
        <v>64</v>
      </c>
      <c r="R1" s="13" t="s">
        <v>65</v>
      </c>
      <c r="S1" s="13" t="s">
        <v>66</v>
      </c>
      <c r="T1" s="13" t="s">
        <v>67</v>
      </c>
      <c r="U1" s="13" t="s">
        <v>68</v>
      </c>
      <c r="V1" s="13" t="s">
        <v>69</v>
      </c>
      <c r="W1" s="13" t="s">
        <v>70</v>
      </c>
      <c r="X1" s="13" t="s">
        <v>71</v>
      </c>
      <c r="Y1" s="13" t="s">
        <v>72</v>
      </c>
      <c r="Z1" s="13" t="s">
        <v>73</v>
      </c>
      <c r="AA1" s="13" t="s">
        <v>74</v>
      </c>
      <c r="AB1" s="13" t="s">
        <v>75</v>
      </c>
      <c r="AC1" s="13" t="s">
        <v>76</v>
      </c>
    </row>
    <row r="2" spans="1:29">
      <c r="A2" s="30" t="s">
        <v>165</v>
      </c>
      <c r="B2" s="30" t="s">
        <v>171</v>
      </c>
      <c r="C2" s="30" t="s">
        <v>77</v>
      </c>
      <c r="D2" s="30" t="s">
        <v>78</v>
      </c>
      <c r="E2" s="30" t="s">
        <v>79</v>
      </c>
      <c r="F2" s="30" t="s">
        <v>80</v>
      </c>
      <c r="G2" s="30" t="s">
        <v>81</v>
      </c>
      <c r="H2" s="30" t="s">
        <v>82</v>
      </c>
      <c r="I2" s="30" t="s">
        <v>83</v>
      </c>
      <c r="J2" s="30" t="s">
        <v>84</v>
      </c>
      <c r="K2" s="30" t="s">
        <v>85</v>
      </c>
      <c r="L2" s="30" t="s">
        <v>86</v>
      </c>
      <c r="M2" s="30" t="s">
        <v>87</v>
      </c>
      <c r="N2" s="30" t="s">
        <v>88</v>
      </c>
      <c r="O2" s="30">
        <v>23492</v>
      </c>
      <c r="P2" s="30">
        <v>310760.25</v>
      </c>
      <c r="Q2" s="30">
        <v>178.95</v>
      </c>
      <c r="R2" s="30">
        <v>334073.3</v>
      </c>
      <c r="S2" s="30">
        <v>334073.3</v>
      </c>
      <c r="T2" s="30">
        <v>0</v>
      </c>
      <c r="U2" s="30">
        <v>30187.27</v>
      </c>
      <c r="V2" s="30">
        <v>21810.54</v>
      </c>
      <c r="W2" s="30">
        <v>21810.54</v>
      </c>
      <c r="X2" s="30">
        <v>0</v>
      </c>
      <c r="Y2" s="30">
        <v>0</v>
      </c>
      <c r="Z2" s="30">
        <v>9.0361217134084004</v>
      </c>
      <c r="AA2" s="30">
        <v>6.5286690076698699</v>
      </c>
      <c r="AB2" s="30">
        <v>6.5286690076698699</v>
      </c>
      <c r="AC2" s="30" t="s">
        <v>172</v>
      </c>
    </row>
    <row r="3" spans="1:29">
      <c r="A3" s="30" t="s">
        <v>165</v>
      </c>
      <c r="B3" s="30" t="s">
        <v>171</v>
      </c>
      <c r="C3" s="30" t="s">
        <v>77</v>
      </c>
      <c r="D3" s="30" t="s">
        <v>78</v>
      </c>
      <c r="E3" s="30" t="s">
        <v>79</v>
      </c>
      <c r="F3" s="30" t="s">
        <v>80</v>
      </c>
      <c r="G3" s="30" t="s">
        <v>81</v>
      </c>
      <c r="H3" s="30" t="s">
        <v>82</v>
      </c>
      <c r="I3" s="30" t="s">
        <v>83</v>
      </c>
      <c r="J3" s="30" t="s">
        <v>84</v>
      </c>
      <c r="K3" s="30" t="s">
        <v>85</v>
      </c>
      <c r="L3" s="30" t="s">
        <v>86</v>
      </c>
      <c r="M3" s="30" t="s">
        <v>89</v>
      </c>
      <c r="N3" s="30" t="s">
        <v>90</v>
      </c>
      <c r="O3" s="30">
        <v>8</v>
      </c>
      <c r="P3" s="30">
        <v>573457.25</v>
      </c>
      <c r="Q3" s="30">
        <v>25023.87</v>
      </c>
      <c r="R3" s="30">
        <v>548441.38</v>
      </c>
      <c r="S3" s="30">
        <v>548441.38</v>
      </c>
      <c r="T3" s="30">
        <v>0</v>
      </c>
      <c r="U3" s="30">
        <v>148675.93</v>
      </c>
      <c r="V3" s="30">
        <v>121765</v>
      </c>
      <c r="W3" s="30">
        <v>42779.75</v>
      </c>
      <c r="X3" s="30">
        <v>0</v>
      </c>
      <c r="Y3" s="30">
        <v>0</v>
      </c>
      <c r="Z3" s="30">
        <v>27.108809696306999</v>
      </c>
      <c r="AA3" s="30">
        <v>22.202008170864101</v>
      </c>
      <c r="AB3" s="30">
        <v>7.8002411123682904</v>
      </c>
      <c r="AC3" s="30" t="s">
        <v>172</v>
      </c>
    </row>
    <row r="4" spans="1:29">
      <c r="A4" s="30" t="s">
        <v>165</v>
      </c>
      <c r="B4" s="30" t="s">
        <v>171</v>
      </c>
      <c r="C4" s="30" t="s">
        <v>77</v>
      </c>
      <c r="D4" s="30" t="s">
        <v>78</v>
      </c>
      <c r="E4" s="30" t="s">
        <v>79</v>
      </c>
      <c r="F4" s="30" t="s">
        <v>80</v>
      </c>
      <c r="G4" s="30" t="s">
        <v>81</v>
      </c>
      <c r="H4" s="30" t="s">
        <v>82</v>
      </c>
      <c r="I4" s="30" t="s">
        <v>83</v>
      </c>
      <c r="J4" s="30" t="s">
        <v>84</v>
      </c>
      <c r="K4" s="30" t="s">
        <v>85</v>
      </c>
      <c r="L4" s="30" t="s">
        <v>91</v>
      </c>
      <c r="M4" s="30" t="s">
        <v>87</v>
      </c>
      <c r="N4" s="30" t="s">
        <v>88</v>
      </c>
      <c r="O4" s="30">
        <v>501</v>
      </c>
      <c r="P4" s="30">
        <v>28062.799999999999</v>
      </c>
      <c r="Q4" s="30">
        <v>0</v>
      </c>
      <c r="R4" s="30">
        <v>28563.8</v>
      </c>
      <c r="S4" s="30">
        <v>28563.8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 t="s">
        <v>172</v>
      </c>
    </row>
    <row r="5" spans="1:29">
      <c r="A5" s="30" t="s">
        <v>165</v>
      </c>
      <c r="B5" s="30" t="s">
        <v>171</v>
      </c>
      <c r="C5" s="30" t="s">
        <v>77</v>
      </c>
      <c r="D5" s="30" t="s">
        <v>78</v>
      </c>
      <c r="E5" s="30" t="s">
        <v>79</v>
      </c>
      <c r="F5" s="30" t="s">
        <v>80</v>
      </c>
      <c r="G5" s="30" t="s">
        <v>81</v>
      </c>
      <c r="H5" s="30" t="s">
        <v>82</v>
      </c>
      <c r="I5" s="30" t="s">
        <v>83</v>
      </c>
      <c r="J5" s="30" t="s">
        <v>84</v>
      </c>
      <c r="K5" s="30" t="s">
        <v>85</v>
      </c>
      <c r="L5" s="30" t="s">
        <v>91</v>
      </c>
      <c r="M5" s="30" t="s">
        <v>89</v>
      </c>
      <c r="N5" s="30" t="s">
        <v>90</v>
      </c>
      <c r="O5" s="30">
        <v>3</v>
      </c>
      <c r="P5" s="30">
        <v>205859.41</v>
      </c>
      <c r="Q5" s="30">
        <v>0</v>
      </c>
      <c r="R5" s="30">
        <v>205862.41</v>
      </c>
      <c r="S5" s="30">
        <v>205862.41</v>
      </c>
      <c r="T5" s="30">
        <v>0</v>
      </c>
      <c r="U5" s="30">
        <v>38841.25</v>
      </c>
      <c r="V5" s="30">
        <v>38841.25</v>
      </c>
      <c r="W5" s="30">
        <v>5878.6</v>
      </c>
      <c r="X5" s="30">
        <v>0</v>
      </c>
      <c r="Y5" s="30">
        <v>0</v>
      </c>
      <c r="Z5" s="30">
        <v>18.867577621383099</v>
      </c>
      <c r="AA5" s="30">
        <v>18.867577621383099</v>
      </c>
      <c r="AB5" s="30">
        <v>2.8555966094052798</v>
      </c>
      <c r="AC5" s="30" t="s">
        <v>172</v>
      </c>
    </row>
    <row r="6" spans="1:29">
      <c r="A6" s="30" t="s">
        <v>165</v>
      </c>
      <c r="B6" s="30" t="s">
        <v>171</v>
      </c>
      <c r="C6" s="30" t="s">
        <v>77</v>
      </c>
      <c r="D6" s="30" t="s">
        <v>78</v>
      </c>
      <c r="E6" s="30" t="s">
        <v>79</v>
      </c>
      <c r="F6" s="30" t="s">
        <v>80</v>
      </c>
      <c r="G6" s="30" t="s">
        <v>81</v>
      </c>
      <c r="H6" s="30" t="s">
        <v>92</v>
      </c>
      <c r="I6" s="30" t="s">
        <v>83</v>
      </c>
      <c r="J6" s="30" t="s">
        <v>93</v>
      </c>
      <c r="K6" s="30" t="s">
        <v>85</v>
      </c>
      <c r="L6" s="30" t="s">
        <v>94</v>
      </c>
      <c r="M6" s="30" t="s">
        <v>87</v>
      </c>
      <c r="N6" s="30" t="s">
        <v>88</v>
      </c>
      <c r="O6" s="30">
        <v>2300004</v>
      </c>
      <c r="P6" s="30">
        <v>0</v>
      </c>
      <c r="Q6" s="30">
        <v>2300004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 t="s">
        <v>172</v>
      </c>
    </row>
    <row r="7" spans="1:29">
      <c r="A7" s="30" t="s">
        <v>165</v>
      </c>
      <c r="B7" s="30" t="s">
        <v>171</v>
      </c>
      <c r="C7" s="30" t="s">
        <v>95</v>
      </c>
      <c r="D7" s="30" t="s">
        <v>96</v>
      </c>
      <c r="E7" s="30" t="s">
        <v>79</v>
      </c>
      <c r="F7" s="30" t="s">
        <v>97</v>
      </c>
      <c r="G7" s="30" t="s">
        <v>81</v>
      </c>
      <c r="H7" s="30" t="s">
        <v>98</v>
      </c>
      <c r="I7" s="30" t="s">
        <v>83</v>
      </c>
      <c r="J7" s="30" t="s">
        <v>99</v>
      </c>
      <c r="K7" s="30" t="s">
        <v>85</v>
      </c>
      <c r="L7" s="30" t="s">
        <v>94</v>
      </c>
      <c r="M7" s="30" t="s">
        <v>87</v>
      </c>
      <c r="N7" s="30" t="s">
        <v>88</v>
      </c>
      <c r="O7" s="30">
        <v>66142046.530000001</v>
      </c>
      <c r="P7" s="30">
        <v>102942410.19</v>
      </c>
      <c r="Q7" s="30">
        <v>9590841.5099999998</v>
      </c>
      <c r="R7" s="30">
        <v>159493615.21000001</v>
      </c>
      <c r="S7" s="30">
        <v>161379705.59999999</v>
      </c>
      <c r="T7" s="30">
        <v>1886090.39</v>
      </c>
      <c r="U7" s="30">
        <v>103255334.19</v>
      </c>
      <c r="V7" s="30">
        <v>103255334.19</v>
      </c>
      <c r="W7" s="30">
        <v>103254319.23999999</v>
      </c>
      <c r="X7" s="30">
        <v>0</v>
      </c>
      <c r="Y7" s="30">
        <v>0</v>
      </c>
      <c r="Z7" s="30">
        <v>63.982849520082397</v>
      </c>
      <c r="AA7" s="30">
        <v>63.982849520082397</v>
      </c>
      <c r="AB7" s="30">
        <v>63.982220599614202</v>
      </c>
      <c r="AC7" s="30" t="s">
        <v>172</v>
      </c>
    </row>
    <row r="8" spans="1:29">
      <c r="A8" s="30" t="s">
        <v>165</v>
      </c>
      <c r="B8" s="30" t="s">
        <v>171</v>
      </c>
      <c r="C8" s="30" t="s">
        <v>95</v>
      </c>
      <c r="D8" s="30" t="s">
        <v>96</v>
      </c>
      <c r="E8" s="30" t="s">
        <v>79</v>
      </c>
      <c r="F8" s="30" t="s">
        <v>97</v>
      </c>
      <c r="G8" s="30" t="s">
        <v>81</v>
      </c>
      <c r="H8" s="30" t="s">
        <v>100</v>
      </c>
      <c r="I8" s="30" t="s">
        <v>83</v>
      </c>
      <c r="J8" s="30" t="s">
        <v>101</v>
      </c>
      <c r="K8" s="30" t="s">
        <v>85</v>
      </c>
      <c r="L8" s="30" t="s">
        <v>86</v>
      </c>
      <c r="M8" s="30" t="s">
        <v>87</v>
      </c>
      <c r="N8" s="30" t="s">
        <v>88</v>
      </c>
      <c r="O8" s="30">
        <v>5472593.7000000002</v>
      </c>
      <c r="P8" s="30">
        <v>26515380.09</v>
      </c>
      <c r="Q8" s="30">
        <v>3595598.99</v>
      </c>
      <c r="R8" s="30">
        <v>28392374.800000001</v>
      </c>
      <c r="S8" s="30">
        <v>28392374.800000001</v>
      </c>
      <c r="T8" s="30">
        <v>0</v>
      </c>
      <c r="U8" s="30">
        <v>19708522.07</v>
      </c>
      <c r="V8" s="30">
        <v>19708522.07</v>
      </c>
      <c r="W8" s="30">
        <v>19705337.27</v>
      </c>
      <c r="X8" s="30">
        <v>0</v>
      </c>
      <c r="Y8" s="30">
        <v>0</v>
      </c>
      <c r="Z8" s="30">
        <v>69.414841868035595</v>
      </c>
      <c r="AA8" s="30">
        <v>69.414841868035595</v>
      </c>
      <c r="AB8" s="30">
        <v>69.403624771817306</v>
      </c>
      <c r="AC8" s="30" t="s">
        <v>172</v>
      </c>
    </row>
    <row r="9" spans="1:29">
      <c r="A9" s="30" t="s">
        <v>165</v>
      </c>
      <c r="B9" s="30" t="s">
        <v>171</v>
      </c>
      <c r="C9" s="30" t="s">
        <v>95</v>
      </c>
      <c r="D9" s="30" t="s">
        <v>96</v>
      </c>
      <c r="E9" s="30" t="s">
        <v>79</v>
      </c>
      <c r="F9" s="30" t="s">
        <v>97</v>
      </c>
      <c r="G9" s="30" t="s">
        <v>81</v>
      </c>
      <c r="H9" s="30" t="s">
        <v>100</v>
      </c>
      <c r="I9" s="30" t="s">
        <v>83</v>
      </c>
      <c r="J9" s="30" t="s">
        <v>101</v>
      </c>
      <c r="K9" s="30" t="s">
        <v>85</v>
      </c>
      <c r="L9" s="30" t="s">
        <v>91</v>
      </c>
      <c r="M9" s="30" t="s">
        <v>87</v>
      </c>
      <c r="N9" s="30" t="s">
        <v>88</v>
      </c>
      <c r="O9" s="30">
        <v>55880</v>
      </c>
      <c r="P9" s="30">
        <v>0</v>
      </c>
      <c r="Q9" s="30">
        <v>55880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 t="s">
        <v>172</v>
      </c>
    </row>
    <row r="10" spans="1:29">
      <c r="A10" s="30" t="s">
        <v>165</v>
      </c>
      <c r="B10" s="30" t="s">
        <v>171</v>
      </c>
      <c r="C10" s="30" t="s">
        <v>95</v>
      </c>
      <c r="D10" s="30" t="s">
        <v>96</v>
      </c>
      <c r="E10" s="30" t="s">
        <v>79</v>
      </c>
      <c r="F10" s="30" t="s">
        <v>102</v>
      </c>
      <c r="G10" s="30" t="s">
        <v>81</v>
      </c>
      <c r="H10" s="30" t="s">
        <v>103</v>
      </c>
      <c r="I10" s="30" t="s">
        <v>83</v>
      </c>
      <c r="J10" s="30" t="s">
        <v>104</v>
      </c>
      <c r="K10" s="30" t="s">
        <v>85</v>
      </c>
      <c r="L10" s="30" t="s">
        <v>86</v>
      </c>
      <c r="M10" s="30" t="s">
        <v>87</v>
      </c>
      <c r="N10" s="30" t="s">
        <v>88</v>
      </c>
      <c r="O10" s="30">
        <v>130068.75</v>
      </c>
      <c r="P10" s="30">
        <v>0</v>
      </c>
      <c r="Q10" s="30">
        <v>130068.75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 t="s">
        <v>172</v>
      </c>
    </row>
    <row r="11" spans="1:29">
      <c r="A11" s="30" t="s">
        <v>165</v>
      </c>
      <c r="B11" s="30" t="s">
        <v>171</v>
      </c>
      <c r="C11" s="30" t="s">
        <v>95</v>
      </c>
      <c r="D11" s="30" t="s">
        <v>96</v>
      </c>
      <c r="E11" s="30" t="s">
        <v>79</v>
      </c>
      <c r="F11" s="30" t="s">
        <v>102</v>
      </c>
      <c r="G11" s="30" t="s">
        <v>81</v>
      </c>
      <c r="H11" s="30" t="s">
        <v>103</v>
      </c>
      <c r="I11" s="30" t="s">
        <v>83</v>
      </c>
      <c r="J11" s="30" t="s">
        <v>104</v>
      </c>
      <c r="K11" s="30" t="s">
        <v>85</v>
      </c>
      <c r="L11" s="30" t="s">
        <v>91</v>
      </c>
      <c r="M11" s="30" t="s">
        <v>87</v>
      </c>
      <c r="N11" s="30" t="s">
        <v>88</v>
      </c>
      <c r="O11" s="30">
        <v>220000</v>
      </c>
      <c r="P11" s="30">
        <v>0</v>
      </c>
      <c r="Q11" s="30">
        <v>220000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 t="s">
        <v>172</v>
      </c>
    </row>
    <row r="12" spans="1:29">
      <c r="A12" s="30" t="s">
        <v>165</v>
      </c>
      <c r="B12" s="30" t="s">
        <v>171</v>
      </c>
      <c r="C12" s="30" t="s">
        <v>95</v>
      </c>
      <c r="D12" s="30" t="s">
        <v>96</v>
      </c>
      <c r="E12" s="30" t="s">
        <v>105</v>
      </c>
      <c r="F12" s="30" t="s">
        <v>106</v>
      </c>
      <c r="G12" s="30" t="s">
        <v>81</v>
      </c>
      <c r="H12" s="30" t="s">
        <v>107</v>
      </c>
      <c r="I12" s="30" t="s">
        <v>83</v>
      </c>
      <c r="J12" s="30" t="s">
        <v>108</v>
      </c>
      <c r="K12" s="30" t="s">
        <v>85</v>
      </c>
      <c r="L12" s="30" t="s">
        <v>94</v>
      </c>
      <c r="M12" s="30" t="s">
        <v>87</v>
      </c>
      <c r="N12" s="30" t="s">
        <v>88</v>
      </c>
      <c r="O12" s="30">
        <v>19521161.579999998</v>
      </c>
      <c r="P12" s="30">
        <v>17851491.420000002</v>
      </c>
      <c r="Q12" s="30">
        <v>6861454.5599999996</v>
      </c>
      <c r="R12" s="30">
        <v>30511198.440000001</v>
      </c>
      <c r="S12" s="30">
        <v>30511198.440000001</v>
      </c>
      <c r="T12" s="30">
        <v>0</v>
      </c>
      <c r="U12" s="30">
        <v>21203612.609999999</v>
      </c>
      <c r="V12" s="30">
        <v>21203612.609999999</v>
      </c>
      <c r="W12" s="30">
        <v>21201833.789999999</v>
      </c>
      <c r="X12" s="30">
        <v>0</v>
      </c>
      <c r="Y12" s="30">
        <v>0</v>
      </c>
      <c r="Z12" s="30">
        <v>69.494525597533396</v>
      </c>
      <c r="AA12" s="30">
        <v>69.494525597533396</v>
      </c>
      <c r="AB12" s="30">
        <v>69.488695541386903</v>
      </c>
      <c r="AC12" s="30" t="s">
        <v>172</v>
      </c>
    </row>
    <row r="13" spans="1:29">
      <c r="A13" s="30" t="s">
        <v>165</v>
      </c>
      <c r="B13" s="30" t="s">
        <v>171</v>
      </c>
      <c r="C13" s="30" t="s">
        <v>109</v>
      </c>
      <c r="D13" s="30" t="s">
        <v>110</v>
      </c>
      <c r="E13" s="30" t="s">
        <v>79</v>
      </c>
      <c r="F13" s="30" t="s">
        <v>97</v>
      </c>
      <c r="G13" s="30" t="s">
        <v>81</v>
      </c>
      <c r="H13" s="30" t="s">
        <v>111</v>
      </c>
      <c r="I13" s="30" t="s">
        <v>83</v>
      </c>
      <c r="J13" s="30" t="s">
        <v>112</v>
      </c>
      <c r="K13" s="30" t="s">
        <v>85</v>
      </c>
      <c r="L13" s="30" t="s">
        <v>86</v>
      </c>
      <c r="M13" s="30" t="s">
        <v>87</v>
      </c>
      <c r="N13" s="30" t="s">
        <v>88</v>
      </c>
      <c r="O13" s="30">
        <v>138924.6</v>
      </c>
      <c r="P13" s="30">
        <v>0</v>
      </c>
      <c r="Q13" s="30">
        <v>138924.6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 t="s">
        <v>172</v>
      </c>
    </row>
    <row r="14" spans="1:29">
      <c r="A14" s="30" t="s">
        <v>165</v>
      </c>
      <c r="B14" s="30" t="s">
        <v>171</v>
      </c>
      <c r="C14" s="30" t="s">
        <v>113</v>
      </c>
      <c r="D14" s="30" t="s">
        <v>114</v>
      </c>
      <c r="E14" s="30" t="s">
        <v>79</v>
      </c>
      <c r="F14" s="30" t="s">
        <v>115</v>
      </c>
      <c r="G14" s="30" t="s">
        <v>81</v>
      </c>
      <c r="H14" s="30" t="s">
        <v>116</v>
      </c>
      <c r="I14" s="30" t="s">
        <v>83</v>
      </c>
      <c r="J14" s="30" t="s">
        <v>117</v>
      </c>
      <c r="K14" s="30" t="s">
        <v>85</v>
      </c>
      <c r="L14" s="30" t="s">
        <v>86</v>
      </c>
      <c r="M14" s="30" t="s">
        <v>87</v>
      </c>
      <c r="N14" s="30" t="s">
        <v>88</v>
      </c>
      <c r="O14" s="30">
        <v>147896</v>
      </c>
      <c r="P14" s="30">
        <v>0</v>
      </c>
      <c r="Q14" s="30">
        <v>141896</v>
      </c>
      <c r="R14" s="30">
        <v>6000</v>
      </c>
      <c r="S14" s="30">
        <v>6000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 t="s">
        <v>172</v>
      </c>
    </row>
    <row r="15" spans="1:29">
      <c r="A15" s="30" t="s">
        <v>165</v>
      </c>
      <c r="B15" s="30" t="s">
        <v>171</v>
      </c>
      <c r="C15" s="30" t="s">
        <v>118</v>
      </c>
      <c r="D15" s="30" t="s">
        <v>119</v>
      </c>
      <c r="E15" s="30" t="s">
        <v>79</v>
      </c>
      <c r="F15" s="30" t="s">
        <v>120</v>
      </c>
      <c r="G15" s="30" t="s">
        <v>81</v>
      </c>
      <c r="H15" s="30" t="s">
        <v>121</v>
      </c>
      <c r="I15" s="30" t="s">
        <v>83</v>
      </c>
      <c r="J15" s="30" t="s">
        <v>122</v>
      </c>
      <c r="K15" s="30" t="s">
        <v>85</v>
      </c>
      <c r="L15" s="30" t="s">
        <v>86</v>
      </c>
      <c r="M15" s="30" t="s">
        <v>87</v>
      </c>
      <c r="N15" s="30" t="s">
        <v>88</v>
      </c>
      <c r="O15" s="30">
        <v>914528.24</v>
      </c>
      <c r="P15" s="30">
        <v>119034.4</v>
      </c>
      <c r="Q15" s="30">
        <v>940403.64</v>
      </c>
      <c r="R15" s="30">
        <v>93159</v>
      </c>
      <c r="S15" s="30">
        <v>93159</v>
      </c>
      <c r="T15" s="30">
        <v>0</v>
      </c>
      <c r="U15" s="30">
        <v>71045.149999999994</v>
      </c>
      <c r="V15" s="30">
        <v>71045.149999999994</v>
      </c>
      <c r="W15" s="30">
        <v>71045.149999999994</v>
      </c>
      <c r="X15" s="30">
        <v>0</v>
      </c>
      <c r="Y15" s="30">
        <v>0</v>
      </c>
      <c r="Z15" s="30">
        <v>76.262250560869106</v>
      </c>
      <c r="AA15" s="30">
        <v>76.262250560869106</v>
      </c>
      <c r="AB15" s="30">
        <v>76.262250560869106</v>
      </c>
      <c r="AC15" s="30" t="s">
        <v>172</v>
      </c>
    </row>
    <row r="16" spans="1:29">
      <c r="A16" s="30" t="s">
        <v>165</v>
      </c>
      <c r="B16" s="30" t="s">
        <v>171</v>
      </c>
      <c r="C16" s="30" t="s">
        <v>118</v>
      </c>
      <c r="D16" s="30" t="s">
        <v>119</v>
      </c>
      <c r="E16" s="30" t="s">
        <v>79</v>
      </c>
      <c r="F16" s="30" t="s">
        <v>120</v>
      </c>
      <c r="G16" s="30" t="s">
        <v>81</v>
      </c>
      <c r="H16" s="30" t="s">
        <v>121</v>
      </c>
      <c r="I16" s="30" t="s">
        <v>83</v>
      </c>
      <c r="J16" s="30" t="s">
        <v>122</v>
      </c>
      <c r="K16" s="30" t="s">
        <v>85</v>
      </c>
      <c r="L16" s="30" t="s">
        <v>86</v>
      </c>
      <c r="M16" s="30" t="s">
        <v>89</v>
      </c>
      <c r="N16" s="30" t="s">
        <v>90</v>
      </c>
      <c r="O16" s="30">
        <v>0</v>
      </c>
      <c r="P16" s="30">
        <v>81309.13</v>
      </c>
      <c r="Q16" s="30">
        <v>81309.13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 t="s">
        <v>172</v>
      </c>
    </row>
    <row r="17" spans="1:29">
      <c r="A17" s="30" t="s">
        <v>165</v>
      </c>
      <c r="B17" s="30" t="s">
        <v>171</v>
      </c>
      <c r="C17" s="30" t="s">
        <v>118</v>
      </c>
      <c r="D17" s="30" t="s">
        <v>119</v>
      </c>
      <c r="E17" s="30" t="s">
        <v>79</v>
      </c>
      <c r="F17" s="30" t="s">
        <v>120</v>
      </c>
      <c r="G17" s="30" t="s">
        <v>81</v>
      </c>
      <c r="H17" s="30" t="s">
        <v>121</v>
      </c>
      <c r="I17" s="30" t="s">
        <v>83</v>
      </c>
      <c r="J17" s="30" t="s">
        <v>122</v>
      </c>
      <c r="K17" s="30" t="s">
        <v>85</v>
      </c>
      <c r="L17" s="30" t="s">
        <v>91</v>
      </c>
      <c r="M17" s="30" t="s">
        <v>87</v>
      </c>
      <c r="N17" s="30" t="s">
        <v>88</v>
      </c>
      <c r="O17" s="30">
        <v>450005</v>
      </c>
      <c r="P17" s="30">
        <v>78916.740000000005</v>
      </c>
      <c r="Q17" s="30">
        <v>528459.37</v>
      </c>
      <c r="R17" s="30">
        <v>462.37</v>
      </c>
      <c r="S17" s="30">
        <v>462.37</v>
      </c>
      <c r="T17" s="30">
        <v>0</v>
      </c>
      <c r="U17" s="30">
        <v>349.57</v>
      </c>
      <c r="V17" s="30">
        <v>349.57</v>
      </c>
      <c r="W17" s="30">
        <v>349.57</v>
      </c>
      <c r="X17" s="30">
        <v>0</v>
      </c>
      <c r="Y17" s="30">
        <v>0</v>
      </c>
      <c r="Z17" s="30">
        <v>75.603953543698793</v>
      </c>
      <c r="AA17" s="30">
        <v>75.603953543698793</v>
      </c>
      <c r="AB17" s="30">
        <v>75.603953543698793</v>
      </c>
      <c r="AC17" s="30" t="s">
        <v>172</v>
      </c>
    </row>
    <row r="18" spans="1:29">
      <c r="A18" s="30" t="s">
        <v>165</v>
      </c>
      <c r="B18" s="30" t="s">
        <v>171</v>
      </c>
      <c r="C18" s="30" t="s">
        <v>118</v>
      </c>
      <c r="D18" s="30" t="s">
        <v>119</v>
      </c>
      <c r="E18" s="30" t="s">
        <v>79</v>
      </c>
      <c r="F18" s="30" t="s">
        <v>120</v>
      </c>
      <c r="G18" s="30" t="s">
        <v>81</v>
      </c>
      <c r="H18" s="30" t="s">
        <v>121</v>
      </c>
      <c r="I18" s="30" t="s">
        <v>83</v>
      </c>
      <c r="J18" s="30" t="s">
        <v>122</v>
      </c>
      <c r="K18" s="30" t="s">
        <v>85</v>
      </c>
      <c r="L18" s="30" t="s">
        <v>91</v>
      </c>
      <c r="M18" s="30" t="s">
        <v>89</v>
      </c>
      <c r="N18" s="30" t="s">
        <v>90</v>
      </c>
      <c r="O18" s="30">
        <v>0</v>
      </c>
      <c r="P18" s="30">
        <v>100810.08</v>
      </c>
      <c r="Q18" s="30">
        <v>32962.199999999997</v>
      </c>
      <c r="R18" s="30">
        <v>67847.88</v>
      </c>
      <c r="S18" s="30">
        <v>67847.88</v>
      </c>
      <c r="T18" s="30">
        <v>0</v>
      </c>
      <c r="U18" s="30">
        <v>51742.879999999997</v>
      </c>
      <c r="V18" s="30">
        <v>51742.879999999997</v>
      </c>
      <c r="W18" s="30">
        <v>51742.879999999997</v>
      </c>
      <c r="X18" s="30">
        <v>0</v>
      </c>
      <c r="Y18" s="30">
        <v>0</v>
      </c>
      <c r="Z18" s="30">
        <v>76.263075574358396</v>
      </c>
      <c r="AA18" s="30">
        <v>76.263075574358396</v>
      </c>
      <c r="AB18" s="30">
        <v>76.263075574358396</v>
      </c>
      <c r="AC18" s="30" t="s">
        <v>172</v>
      </c>
    </row>
    <row r="19" spans="1:29">
      <c r="A19" s="30" t="s">
        <v>165</v>
      </c>
      <c r="B19" s="30" t="s">
        <v>171</v>
      </c>
      <c r="C19" s="30" t="s">
        <v>123</v>
      </c>
      <c r="D19" s="30" t="s">
        <v>124</v>
      </c>
      <c r="E19" s="30" t="s">
        <v>79</v>
      </c>
      <c r="F19" s="30" t="s">
        <v>97</v>
      </c>
      <c r="G19" s="30" t="s">
        <v>81</v>
      </c>
      <c r="H19" s="30" t="s">
        <v>125</v>
      </c>
      <c r="I19" s="30" t="s">
        <v>83</v>
      </c>
      <c r="J19" s="30" t="s">
        <v>126</v>
      </c>
      <c r="K19" s="30" t="s">
        <v>85</v>
      </c>
      <c r="L19" s="30" t="s">
        <v>86</v>
      </c>
      <c r="M19" s="30" t="s">
        <v>87</v>
      </c>
      <c r="N19" s="30" t="s">
        <v>88</v>
      </c>
      <c r="O19" s="30">
        <v>1</v>
      </c>
      <c r="P19" s="30">
        <v>0</v>
      </c>
      <c r="Q19" s="30">
        <v>0</v>
      </c>
      <c r="R19" s="30">
        <v>1</v>
      </c>
      <c r="S19" s="30">
        <v>1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 t="s">
        <v>172</v>
      </c>
    </row>
    <row r="20" spans="1:29">
      <c r="A20" s="30" t="s">
        <v>165</v>
      </c>
      <c r="B20" s="30" t="s">
        <v>171</v>
      </c>
      <c r="C20" s="30" t="s">
        <v>123</v>
      </c>
      <c r="D20" s="30" t="s">
        <v>124</v>
      </c>
      <c r="E20" s="30" t="s">
        <v>79</v>
      </c>
      <c r="F20" s="30" t="s">
        <v>97</v>
      </c>
      <c r="G20" s="30" t="s">
        <v>81</v>
      </c>
      <c r="H20" s="30" t="s">
        <v>125</v>
      </c>
      <c r="I20" s="30" t="s">
        <v>83</v>
      </c>
      <c r="J20" s="30" t="s">
        <v>126</v>
      </c>
      <c r="K20" s="30" t="s">
        <v>85</v>
      </c>
      <c r="L20" s="30" t="s">
        <v>91</v>
      </c>
      <c r="M20" s="30" t="s">
        <v>87</v>
      </c>
      <c r="N20" s="30" t="s">
        <v>88</v>
      </c>
      <c r="O20" s="30">
        <v>1020001</v>
      </c>
      <c r="P20" s="30">
        <v>0</v>
      </c>
      <c r="Q20" s="30">
        <v>0</v>
      </c>
      <c r="R20" s="30">
        <v>1020001</v>
      </c>
      <c r="S20" s="30">
        <v>5820001</v>
      </c>
      <c r="T20" s="30">
        <v>4800000</v>
      </c>
      <c r="U20" s="30">
        <v>1700000</v>
      </c>
      <c r="V20" s="30">
        <v>1341385.8500000001</v>
      </c>
      <c r="W20" s="30">
        <v>1341385.8500000001</v>
      </c>
      <c r="X20" s="30">
        <v>0</v>
      </c>
      <c r="Y20" s="30">
        <v>0</v>
      </c>
      <c r="Z20" s="30">
        <v>29.209616974292601</v>
      </c>
      <c r="AA20" s="30">
        <v>23.047862878374101</v>
      </c>
      <c r="AB20" s="30">
        <v>23.047862878374101</v>
      </c>
      <c r="AC20" s="30" t="s">
        <v>172</v>
      </c>
    </row>
    <row r="21" spans="1:29">
      <c r="A21" s="30" t="s">
        <v>165</v>
      </c>
      <c r="B21" s="30" t="s">
        <v>171</v>
      </c>
      <c r="C21" s="30" t="s">
        <v>123</v>
      </c>
      <c r="D21" s="30" t="s">
        <v>124</v>
      </c>
      <c r="E21" s="30" t="s">
        <v>79</v>
      </c>
      <c r="F21" s="30" t="s">
        <v>97</v>
      </c>
      <c r="G21" s="30" t="s">
        <v>81</v>
      </c>
      <c r="H21" s="30" t="s">
        <v>129</v>
      </c>
      <c r="I21" s="30" t="s">
        <v>83</v>
      </c>
      <c r="J21" s="30" t="s">
        <v>130</v>
      </c>
      <c r="K21" s="30" t="s">
        <v>85</v>
      </c>
      <c r="L21" s="30" t="s">
        <v>86</v>
      </c>
      <c r="M21" s="30" t="s">
        <v>87</v>
      </c>
      <c r="N21" s="30" t="s">
        <v>88</v>
      </c>
      <c r="O21" s="30">
        <v>10425199.59</v>
      </c>
      <c r="P21" s="30">
        <v>546168.41</v>
      </c>
      <c r="Q21" s="30">
        <v>7477309.25</v>
      </c>
      <c r="R21" s="30">
        <v>3494058.75</v>
      </c>
      <c r="S21" s="30">
        <v>3494058.75</v>
      </c>
      <c r="T21" s="30">
        <v>0</v>
      </c>
      <c r="U21" s="30">
        <v>1022863.4</v>
      </c>
      <c r="V21" s="30">
        <v>836123.58</v>
      </c>
      <c r="W21" s="30">
        <v>832740.93</v>
      </c>
      <c r="X21" s="30">
        <v>0</v>
      </c>
      <c r="Y21" s="30">
        <v>0</v>
      </c>
      <c r="Z21" s="30">
        <v>29.274361800585101</v>
      </c>
      <c r="AA21" s="30">
        <v>23.929866090545801</v>
      </c>
      <c r="AB21" s="30">
        <v>23.833054610200801</v>
      </c>
      <c r="AC21" s="30" t="s">
        <v>172</v>
      </c>
    </row>
    <row r="22" spans="1:29">
      <c r="A22" s="30" t="s">
        <v>165</v>
      </c>
      <c r="B22" s="30" t="s">
        <v>171</v>
      </c>
      <c r="C22" s="30" t="s">
        <v>123</v>
      </c>
      <c r="D22" s="30" t="s">
        <v>124</v>
      </c>
      <c r="E22" s="30" t="s">
        <v>79</v>
      </c>
      <c r="F22" s="30" t="s">
        <v>97</v>
      </c>
      <c r="G22" s="30" t="s">
        <v>81</v>
      </c>
      <c r="H22" s="30" t="s">
        <v>129</v>
      </c>
      <c r="I22" s="30" t="s">
        <v>83</v>
      </c>
      <c r="J22" s="30" t="s">
        <v>130</v>
      </c>
      <c r="K22" s="30" t="s">
        <v>85</v>
      </c>
      <c r="L22" s="30" t="s">
        <v>86</v>
      </c>
      <c r="M22" s="30" t="s">
        <v>89</v>
      </c>
      <c r="N22" s="30" t="s">
        <v>90</v>
      </c>
      <c r="O22" s="30">
        <v>2</v>
      </c>
      <c r="P22" s="30">
        <v>0</v>
      </c>
      <c r="Q22" s="30">
        <v>0</v>
      </c>
      <c r="R22" s="30">
        <v>2</v>
      </c>
      <c r="S22" s="30">
        <v>2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 t="s">
        <v>172</v>
      </c>
    </row>
    <row r="23" spans="1:29">
      <c r="A23" s="30" t="s">
        <v>165</v>
      </c>
      <c r="B23" s="30" t="s">
        <v>171</v>
      </c>
      <c r="C23" s="30" t="s">
        <v>123</v>
      </c>
      <c r="D23" s="30" t="s">
        <v>124</v>
      </c>
      <c r="E23" s="30" t="s">
        <v>79</v>
      </c>
      <c r="F23" s="30" t="s">
        <v>97</v>
      </c>
      <c r="G23" s="30" t="s">
        <v>81</v>
      </c>
      <c r="H23" s="30" t="s">
        <v>129</v>
      </c>
      <c r="I23" s="30" t="s">
        <v>83</v>
      </c>
      <c r="J23" s="30" t="s">
        <v>130</v>
      </c>
      <c r="K23" s="30" t="s">
        <v>85</v>
      </c>
      <c r="L23" s="30" t="s">
        <v>91</v>
      </c>
      <c r="M23" s="30" t="s">
        <v>87</v>
      </c>
      <c r="N23" s="30" t="s">
        <v>88</v>
      </c>
      <c r="O23" s="30">
        <v>1145000</v>
      </c>
      <c r="P23" s="30">
        <v>0</v>
      </c>
      <c r="Q23" s="30">
        <v>924496.53</v>
      </c>
      <c r="R23" s="30">
        <v>220503.47</v>
      </c>
      <c r="S23" s="30">
        <v>220503.47</v>
      </c>
      <c r="T23" s="30">
        <v>0</v>
      </c>
      <c r="U23" s="30">
        <v>3875.2</v>
      </c>
      <c r="V23" s="30">
        <v>2350</v>
      </c>
      <c r="W23" s="30">
        <v>2350</v>
      </c>
      <c r="X23" s="30">
        <v>0</v>
      </c>
      <c r="Y23" s="30">
        <v>0</v>
      </c>
      <c r="Z23" s="30">
        <v>1.7574326608102799</v>
      </c>
      <c r="AA23" s="30">
        <v>1.0657428656338199</v>
      </c>
      <c r="AB23" s="30">
        <v>1.0657428656338199</v>
      </c>
      <c r="AC23" s="30" t="s">
        <v>172</v>
      </c>
    </row>
    <row r="24" spans="1:29">
      <c r="A24" s="30" t="s">
        <v>165</v>
      </c>
      <c r="B24" s="30" t="s">
        <v>171</v>
      </c>
      <c r="C24" s="30" t="s">
        <v>123</v>
      </c>
      <c r="D24" s="30" t="s">
        <v>124</v>
      </c>
      <c r="E24" s="30" t="s">
        <v>79</v>
      </c>
      <c r="F24" s="30" t="s">
        <v>97</v>
      </c>
      <c r="G24" s="30" t="s">
        <v>81</v>
      </c>
      <c r="H24" s="30" t="s">
        <v>129</v>
      </c>
      <c r="I24" s="30" t="s">
        <v>83</v>
      </c>
      <c r="J24" s="30" t="s">
        <v>130</v>
      </c>
      <c r="K24" s="30" t="s">
        <v>85</v>
      </c>
      <c r="L24" s="30" t="s">
        <v>91</v>
      </c>
      <c r="M24" s="30" t="s">
        <v>89</v>
      </c>
      <c r="N24" s="30" t="s">
        <v>90</v>
      </c>
      <c r="O24" s="30">
        <v>1</v>
      </c>
      <c r="P24" s="30">
        <v>0</v>
      </c>
      <c r="Q24" s="30">
        <v>0</v>
      </c>
      <c r="R24" s="30">
        <v>1</v>
      </c>
      <c r="S24" s="30">
        <v>1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 t="s">
        <v>172</v>
      </c>
    </row>
    <row r="25" spans="1:29">
      <c r="A25" s="30" t="s">
        <v>165</v>
      </c>
      <c r="B25" s="30" t="s">
        <v>171</v>
      </c>
      <c r="C25" s="30" t="s">
        <v>131</v>
      </c>
      <c r="D25" s="30" t="s">
        <v>132</v>
      </c>
      <c r="E25" s="30" t="s">
        <v>79</v>
      </c>
      <c r="F25" s="30" t="s">
        <v>133</v>
      </c>
      <c r="G25" s="30" t="s">
        <v>81</v>
      </c>
      <c r="H25" s="30" t="s">
        <v>134</v>
      </c>
      <c r="I25" s="30" t="s">
        <v>83</v>
      </c>
      <c r="J25" s="30" t="s">
        <v>135</v>
      </c>
      <c r="K25" s="30" t="s">
        <v>85</v>
      </c>
      <c r="L25" s="30" t="s">
        <v>86</v>
      </c>
      <c r="M25" s="30" t="s">
        <v>87</v>
      </c>
      <c r="N25" s="30" t="s">
        <v>88</v>
      </c>
      <c r="O25" s="30">
        <v>245063.55</v>
      </c>
      <c r="P25" s="30">
        <v>99453.34</v>
      </c>
      <c r="Q25" s="30">
        <v>294785.21999999997</v>
      </c>
      <c r="R25" s="30">
        <v>49731.67</v>
      </c>
      <c r="S25" s="30">
        <v>49731.67</v>
      </c>
      <c r="T25" s="30">
        <v>0</v>
      </c>
      <c r="U25" s="30">
        <v>12000</v>
      </c>
      <c r="V25" s="30">
        <v>12000</v>
      </c>
      <c r="W25" s="30">
        <v>12000</v>
      </c>
      <c r="X25" s="30">
        <v>0</v>
      </c>
      <c r="Y25" s="30">
        <v>0</v>
      </c>
      <c r="Z25" s="30">
        <v>24.129493338952798</v>
      </c>
      <c r="AA25" s="30">
        <v>24.129493338952798</v>
      </c>
      <c r="AB25" s="30">
        <v>24.129493338952798</v>
      </c>
      <c r="AC25" s="30" t="s">
        <v>172</v>
      </c>
    </row>
    <row r="26" spans="1:29">
      <c r="A26" s="30" t="s">
        <v>165</v>
      </c>
      <c r="B26" s="30" t="s">
        <v>171</v>
      </c>
      <c r="C26" s="30" t="s">
        <v>131</v>
      </c>
      <c r="D26" s="30" t="s">
        <v>132</v>
      </c>
      <c r="E26" s="30" t="s">
        <v>79</v>
      </c>
      <c r="F26" s="30" t="s">
        <v>133</v>
      </c>
      <c r="G26" s="30" t="s">
        <v>81</v>
      </c>
      <c r="H26" s="30" t="s">
        <v>134</v>
      </c>
      <c r="I26" s="30" t="s">
        <v>83</v>
      </c>
      <c r="J26" s="30" t="s">
        <v>135</v>
      </c>
      <c r="K26" s="30" t="s">
        <v>85</v>
      </c>
      <c r="L26" s="30" t="s">
        <v>91</v>
      </c>
      <c r="M26" s="30" t="s">
        <v>87</v>
      </c>
      <c r="N26" s="30" t="s">
        <v>88</v>
      </c>
      <c r="O26" s="30">
        <v>145097.35999999999</v>
      </c>
      <c r="P26" s="30">
        <v>2435.48</v>
      </c>
      <c r="Q26" s="30">
        <v>146315.1</v>
      </c>
      <c r="R26" s="30">
        <v>1217.74</v>
      </c>
      <c r="S26" s="30">
        <v>1217.74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 t="s">
        <v>172</v>
      </c>
    </row>
    <row r="27" spans="1:29">
      <c r="A27" s="30" t="s">
        <v>165</v>
      </c>
      <c r="B27" s="30" t="s">
        <v>171</v>
      </c>
      <c r="C27" s="30" t="s">
        <v>131</v>
      </c>
      <c r="D27" s="30" t="s">
        <v>132</v>
      </c>
      <c r="E27" s="30" t="s">
        <v>79</v>
      </c>
      <c r="F27" s="30" t="s">
        <v>133</v>
      </c>
      <c r="G27" s="30" t="s">
        <v>81</v>
      </c>
      <c r="H27" s="30" t="s">
        <v>134</v>
      </c>
      <c r="I27" s="30" t="s">
        <v>83</v>
      </c>
      <c r="J27" s="30" t="s">
        <v>135</v>
      </c>
      <c r="K27" s="30" t="s">
        <v>85</v>
      </c>
      <c r="L27" s="30" t="s">
        <v>91</v>
      </c>
      <c r="M27" s="30" t="s">
        <v>89</v>
      </c>
      <c r="N27" s="30" t="s">
        <v>90</v>
      </c>
      <c r="O27" s="30">
        <v>2</v>
      </c>
      <c r="P27" s="30">
        <v>113390.08</v>
      </c>
      <c r="Q27" s="30">
        <v>0</v>
      </c>
      <c r="R27" s="30">
        <v>113392.08</v>
      </c>
      <c r="S27" s="30">
        <v>113392.08</v>
      </c>
      <c r="T27" s="30">
        <v>0</v>
      </c>
      <c r="U27" s="30">
        <v>92040.07</v>
      </c>
      <c r="V27" s="30">
        <v>0</v>
      </c>
      <c r="W27" s="30">
        <v>0</v>
      </c>
      <c r="X27" s="30">
        <v>0</v>
      </c>
      <c r="Y27" s="30">
        <v>0</v>
      </c>
      <c r="Z27" s="30">
        <v>81.169751890960995</v>
      </c>
      <c r="AA27" s="30">
        <v>0</v>
      </c>
      <c r="AB27" s="30">
        <v>0</v>
      </c>
      <c r="AC27" s="30" t="s">
        <v>172</v>
      </c>
    </row>
    <row r="28" spans="1:29">
      <c r="A28" s="30" t="s">
        <v>165</v>
      </c>
      <c r="B28" s="30" t="s">
        <v>171</v>
      </c>
      <c r="C28" s="30" t="s">
        <v>136</v>
      </c>
      <c r="D28" s="30" t="s">
        <v>137</v>
      </c>
      <c r="E28" s="30" t="s">
        <v>79</v>
      </c>
      <c r="F28" s="30" t="s">
        <v>97</v>
      </c>
      <c r="G28" s="30" t="s">
        <v>81</v>
      </c>
      <c r="H28" s="30" t="s">
        <v>138</v>
      </c>
      <c r="I28" s="30" t="s">
        <v>83</v>
      </c>
      <c r="J28" s="30" t="s">
        <v>139</v>
      </c>
      <c r="K28" s="30" t="s">
        <v>85</v>
      </c>
      <c r="L28" s="30" t="s">
        <v>86</v>
      </c>
      <c r="M28" s="30" t="s">
        <v>87</v>
      </c>
      <c r="N28" s="30" t="s">
        <v>88</v>
      </c>
      <c r="O28" s="30">
        <v>112873.71</v>
      </c>
      <c r="P28" s="30">
        <v>0</v>
      </c>
      <c r="Q28" s="30">
        <v>112873.71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 t="s">
        <v>172</v>
      </c>
    </row>
    <row r="29" spans="1:29">
      <c r="A29" s="30" t="s">
        <v>165</v>
      </c>
      <c r="B29" s="30" t="s">
        <v>171</v>
      </c>
      <c r="C29" s="30" t="s">
        <v>140</v>
      </c>
      <c r="D29" s="30" t="s">
        <v>141</v>
      </c>
      <c r="E29" s="30" t="s">
        <v>79</v>
      </c>
      <c r="F29" s="30" t="s">
        <v>97</v>
      </c>
      <c r="G29" s="30" t="s">
        <v>81</v>
      </c>
      <c r="H29" s="30" t="s">
        <v>142</v>
      </c>
      <c r="I29" s="30" t="s">
        <v>83</v>
      </c>
      <c r="J29" s="30" t="s">
        <v>143</v>
      </c>
      <c r="K29" s="30" t="s">
        <v>85</v>
      </c>
      <c r="L29" s="30" t="s">
        <v>94</v>
      </c>
      <c r="M29" s="30" t="s">
        <v>87</v>
      </c>
      <c r="N29" s="30" t="s">
        <v>88</v>
      </c>
      <c r="O29" s="30">
        <v>77799008.120000005</v>
      </c>
      <c r="P29" s="30">
        <v>0</v>
      </c>
      <c r="Q29" s="30">
        <v>77799003.120000005</v>
      </c>
      <c r="R29" s="30">
        <v>5</v>
      </c>
      <c r="S29" s="30">
        <v>5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 t="s">
        <v>172</v>
      </c>
    </row>
    <row r="30" spans="1:29">
      <c r="A30" s="30" t="s">
        <v>165</v>
      </c>
      <c r="B30" s="30" t="s">
        <v>171</v>
      </c>
      <c r="C30" s="30" t="s">
        <v>140</v>
      </c>
      <c r="D30" s="30" t="s">
        <v>141</v>
      </c>
      <c r="E30" s="30" t="s">
        <v>79</v>
      </c>
      <c r="F30" s="30" t="s">
        <v>97</v>
      </c>
      <c r="G30" s="30" t="s">
        <v>81</v>
      </c>
      <c r="H30" s="30" t="s">
        <v>144</v>
      </c>
      <c r="I30" s="30" t="s">
        <v>83</v>
      </c>
      <c r="J30" s="30" t="s">
        <v>145</v>
      </c>
      <c r="K30" s="30" t="s">
        <v>85</v>
      </c>
      <c r="L30" s="30" t="s">
        <v>86</v>
      </c>
      <c r="M30" s="30" t="s">
        <v>87</v>
      </c>
      <c r="N30" s="30" t="s">
        <v>88</v>
      </c>
      <c r="O30" s="30">
        <v>1320001</v>
      </c>
      <c r="P30" s="30">
        <v>0</v>
      </c>
      <c r="Q30" s="30">
        <v>1320000</v>
      </c>
      <c r="R30" s="30">
        <v>1</v>
      </c>
      <c r="S30" s="30">
        <v>1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 t="s">
        <v>172</v>
      </c>
    </row>
    <row r="31" spans="1:29">
      <c r="A31" s="30" t="s">
        <v>165</v>
      </c>
      <c r="B31" s="30" t="s">
        <v>171</v>
      </c>
      <c r="C31" s="30" t="s">
        <v>140</v>
      </c>
      <c r="D31" s="30" t="s">
        <v>141</v>
      </c>
      <c r="E31" s="30" t="s">
        <v>79</v>
      </c>
      <c r="F31" s="30" t="s">
        <v>97</v>
      </c>
      <c r="G31" s="30" t="s">
        <v>81</v>
      </c>
      <c r="H31" s="30" t="s">
        <v>144</v>
      </c>
      <c r="I31" s="30" t="s">
        <v>83</v>
      </c>
      <c r="J31" s="30" t="s">
        <v>145</v>
      </c>
      <c r="K31" s="30" t="s">
        <v>85</v>
      </c>
      <c r="L31" s="30" t="s">
        <v>91</v>
      </c>
      <c r="M31" s="30" t="s">
        <v>87</v>
      </c>
      <c r="N31" s="30" t="s">
        <v>88</v>
      </c>
      <c r="O31" s="30">
        <v>4157100.85</v>
      </c>
      <c r="P31" s="30">
        <v>0</v>
      </c>
      <c r="Q31" s="30">
        <v>1299099.8500000001</v>
      </c>
      <c r="R31" s="30">
        <v>2858001</v>
      </c>
      <c r="S31" s="30">
        <v>2858001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 t="s">
        <v>172</v>
      </c>
    </row>
    <row r="32" spans="1:29">
      <c r="A32" s="30" t="s">
        <v>165</v>
      </c>
      <c r="B32" s="30" t="s">
        <v>171</v>
      </c>
      <c r="C32" s="30" t="s">
        <v>140</v>
      </c>
      <c r="D32" s="30" t="s">
        <v>141</v>
      </c>
      <c r="E32" s="30" t="s">
        <v>79</v>
      </c>
      <c r="F32" s="30" t="s">
        <v>97</v>
      </c>
      <c r="G32" s="30" t="s">
        <v>81</v>
      </c>
      <c r="H32" s="30" t="s">
        <v>144</v>
      </c>
      <c r="I32" s="30" t="s">
        <v>83</v>
      </c>
      <c r="J32" s="30" t="s">
        <v>145</v>
      </c>
      <c r="K32" s="30" t="s">
        <v>85</v>
      </c>
      <c r="L32" s="30" t="s">
        <v>91</v>
      </c>
      <c r="M32" s="30" t="s">
        <v>127</v>
      </c>
      <c r="N32" s="30" t="s">
        <v>128</v>
      </c>
      <c r="O32" s="30">
        <v>10882500</v>
      </c>
      <c r="P32" s="30">
        <v>0</v>
      </c>
      <c r="Q32" s="30">
        <v>0</v>
      </c>
      <c r="R32" s="30">
        <v>10882500</v>
      </c>
      <c r="S32" s="30">
        <v>10882500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 t="s">
        <v>172</v>
      </c>
    </row>
    <row r="33" spans="1:29">
      <c r="A33" s="30" t="s">
        <v>165</v>
      </c>
      <c r="B33" s="30" t="s">
        <v>171</v>
      </c>
      <c r="C33" s="30" t="s">
        <v>140</v>
      </c>
      <c r="D33" s="30" t="s">
        <v>141</v>
      </c>
      <c r="E33" s="30" t="s">
        <v>79</v>
      </c>
      <c r="F33" s="30" t="s">
        <v>97</v>
      </c>
      <c r="G33" s="30" t="s">
        <v>81</v>
      </c>
      <c r="H33" s="30" t="s">
        <v>146</v>
      </c>
      <c r="I33" s="30" t="s">
        <v>83</v>
      </c>
      <c r="J33" s="30" t="s">
        <v>147</v>
      </c>
      <c r="K33" s="30" t="s">
        <v>85</v>
      </c>
      <c r="L33" s="30" t="s">
        <v>86</v>
      </c>
      <c r="M33" s="30" t="s">
        <v>87</v>
      </c>
      <c r="N33" s="30" t="s">
        <v>88</v>
      </c>
      <c r="O33" s="30">
        <v>10515834.300000001</v>
      </c>
      <c r="P33" s="30">
        <v>0</v>
      </c>
      <c r="Q33" s="30">
        <v>9742332.9199999999</v>
      </c>
      <c r="R33" s="30">
        <v>773501.38</v>
      </c>
      <c r="S33" s="30">
        <v>773501.38</v>
      </c>
      <c r="T33" s="30">
        <v>0</v>
      </c>
      <c r="U33" s="30">
        <v>773499.38</v>
      </c>
      <c r="V33" s="30">
        <v>773461.38</v>
      </c>
      <c r="W33" s="30">
        <v>773461.38</v>
      </c>
      <c r="X33" s="30">
        <v>0</v>
      </c>
      <c r="Y33" s="30">
        <v>0</v>
      </c>
      <c r="Z33" s="30">
        <v>99.999741435496901</v>
      </c>
      <c r="AA33" s="30">
        <v>99.994828709937096</v>
      </c>
      <c r="AB33" s="30">
        <v>99.994828709937096</v>
      </c>
      <c r="AC33" s="30" t="s">
        <v>172</v>
      </c>
    </row>
    <row r="34" spans="1:29">
      <c r="A34" s="30" t="s">
        <v>165</v>
      </c>
      <c r="B34" s="30" t="s">
        <v>171</v>
      </c>
      <c r="C34" s="30" t="s">
        <v>140</v>
      </c>
      <c r="D34" s="30" t="s">
        <v>141</v>
      </c>
      <c r="E34" s="30" t="s">
        <v>79</v>
      </c>
      <c r="F34" s="30" t="s">
        <v>97</v>
      </c>
      <c r="G34" s="30" t="s">
        <v>81</v>
      </c>
      <c r="H34" s="30" t="s">
        <v>146</v>
      </c>
      <c r="I34" s="30" t="s">
        <v>83</v>
      </c>
      <c r="J34" s="30" t="s">
        <v>147</v>
      </c>
      <c r="K34" s="30" t="s">
        <v>85</v>
      </c>
      <c r="L34" s="30" t="s">
        <v>91</v>
      </c>
      <c r="M34" s="30" t="s">
        <v>87</v>
      </c>
      <c r="N34" s="30" t="s">
        <v>88</v>
      </c>
      <c r="O34" s="30">
        <v>919000</v>
      </c>
      <c r="P34" s="30">
        <v>0</v>
      </c>
      <c r="Q34" s="30">
        <v>919000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 t="s">
        <v>172</v>
      </c>
    </row>
    <row r="35" spans="1:29">
      <c r="A35" s="30" t="s">
        <v>165</v>
      </c>
      <c r="B35" s="30" t="s">
        <v>171</v>
      </c>
      <c r="C35" s="30" t="s">
        <v>140</v>
      </c>
      <c r="D35" s="30" t="s">
        <v>141</v>
      </c>
      <c r="E35" s="30" t="s">
        <v>79</v>
      </c>
      <c r="F35" s="30" t="s">
        <v>97</v>
      </c>
      <c r="G35" s="30" t="s">
        <v>81</v>
      </c>
      <c r="H35" s="30" t="s">
        <v>148</v>
      </c>
      <c r="I35" s="30" t="s">
        <v>83</v>
      </c>
      <c r="J35" s="30" t="s">
        <v>149</v>
      </c>
      <c r="K35" s="30" t="s">
        <v>85</v>
      </c>
      <c r="L35" s="30" t="s">
        <v>86</v>
      </c>
      <c r="M35" s="30" t="s">
        <v>87</v>
      </c>
      <c r="N35" s="30" t="s">
        <v>88</v>
      </c>
      <c r="O35" s="30">
        <v>316555.39</v>
      </c>
      <c r="P35" s="30">
        <v>0</v>
      </c>
      <c r="Q35" s="30">
        <v>316555.39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 t="s">
        <v>172</v>
      </c>
    </row>
    <row r="36" spans="1:29">
      <c r="A36" s="30" t="s">
        <v>165</v>
      </c>
      <c r="B36" s="30" t="s">
        <v>171</v>
      </c>
      <c r="C36" s="30" t="s">
        <v>140</v>
      </c>
      <c r="D36" s="30" t="s">
        <v>141</v>
      </c>
      <c r="E36" s="30" t="s">
        <v>79</v>
      </c>
      <c r="F36" s="30" t="s">
        <v>97</v>
      </c>
      <c r="G36" s="30" t="s">
        <v>81</v>
      </c>
      <c r="H36" s="30" t="s">
        <v>148</v>
      </c>
      <c r="I36" s="30" t="s">
        <v>83</v>
      </c>
      <c r="J36" s="30" t="s">
        <v>149</v>
      </c>
      <c r="K36" s="30" t="s">
        <v>85</v>
      </c>
      <c r="L36" s="30" t="s">
        <v>91</v>
      </c>
      <c r="M36" s="30" t="s">
        <v>87</v>
      </c>
      <c r="N36" s="30" t="s">
        <v>88</v>
      </c>
      <c r="O36" s="30">
        <v>791540</v>
      </c>
      <c r="P36" s="30">
        <v>0</v>
      </c>
      <c r="Q36" s="30">
        <v>791540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 t="s">
        <v>172</v>
      </c>
    </row>
    <row r="37" spans="1:29">
      <c r="A37" s="30" t="s">
        <v>165</v>
      </c>
      <c r="B37" s="30" t="s">
        <v>171</v>
      </c>
      <c r="C37" s="30" t="s">
        <v>140</v>
      </c>
      <c r="D37" s="30" t="s">
        <v>141</v>
      </c>
      <c r="E37" s="30" t="s">
        <v>79</v>
      </c>
      <c r="F37" s="30" t="s">
        <v>133</v>
      </c>
      <c r="G37" s="30" t="s">
        <v>81</v>
      </c>
      <c r="H37" s="30" t="s">
        <v>166</v>
      </c>
      <c r="I37" s="30" t="s">
        <v>83</v>
      </c>
      <c r="J37" s="30" t="s">
        <v>167</v>
      </c>
      <c r="K37" s="30" t="s">
        <v>85</v>
      </c>
      <c r="L37" s="30" t="s">
        <v>86</v>
      </c>
      <c r="M37" s="30" t="s">
        <v>87</v>
      </c>
      <c r="N37" s="30" t="s">
        <v>88</v>
      </c>
      <c r="O37" s="30">
        <v>921686.11</v>
      </c>
      <c r="P37" s="30">
        <v>0</v>
      </c>
      <c r="Q37" s="30">
        <v>917634.5</v>
      </c>
      <c r="R37" s="30">
        <v>4051.61</v>
      </c>
      <c r="S37" s="30">
        <v>4051.61</v>
      </c>
      <c r="T37" s="30">
        <v>0</v>
      </c>
      <c r="U37" s="30">
        <v>4051.61</v>
      </c>
      <c r="V37" s="30">
        <v>4051.61</v>
      </c>
      <c r="W37" s="30">
        <v>4051.61</v>
      </c>
      <c r="X37" s="30">
        <v>0</v>
      </c>
      <c r="Y37" s="30">
        <v>0</v>
      </c>
      <c r="Z37" s="30">
        <v>100</v>
      </c>
      <c r="AA37" s="30">
        <v>100</v>
      </c>
      <c r="AB37" s="30">
        <v>100</v>
      </c>
      <c r="AC37" s="30" t="s">
        <v>172</v>
      </c>
    </row>
    <row r="38" spans="1:29">
      <c r="A38" s="59" t="s">
        <v>165</v>
      </c>
      <c r="B38" s="59" t="s">
        <v>171</v>
      </c>
      <c r="C38" s="59" t="s">
        <v>140</v>
      </c>
      <c r="D38" s="59" t="s">
        <v>141</v>
      </c>
      <c r="E38" s="59" t="s">
        <v>105</v>
      </c>
      <c r="F38" s="59" t="s">
        <v>106</v>
      </c>
      <c r="G38" s="59" t="s">
        <v>81</v>
      </c>
      <c r="H38" s="59" t="s">
        <v>168</v>
      </c>
      <c r="I38" s="59" t="s">
        <v>83</v>
      </c>
      <c r="J38" s="59" t="s">
        <v>169</v>
      </c>
      <c r="K38" s="59" t="s">
        <v>85</v>
      </c>
      <c r="L38" s="59" t="s">
        <v>94</v>
      </c>
      <c r="M38" s="59" t="s">
        <v>87</v>
      </c>
      <c r="N38" s="59" t="s">
        <v>88</v>
      </c>
      <c r="O38" s="59">
        <v>7856533.3300000001</v>
      </c>
      <c r="P38" s="59">
        <v>0</v>
      </c>
      <c r="Q38" s="59">
        <v>7856533.3300000001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 t="s">
        <v>172</v>
      </c>
    </row>
    <row r="39" spans="1:29">
      <c r="A39" s="59" t="s">
        <v>165</v>
      </c>
      <c r="B39" s="59" t="s">
        <v>171</v>
      </c>
      <c r="C39" s="59" t="s">
        <v>150</v>
      </c>
      <c r="D39" s="59" t="s">
        <v>151</v>
      </c>
      <c r="E39" s="59" t="s">
        <v>79</v>
      </c>
      <c r="F39" s="59" t="s">
        <v>80</v>
      </c>
      <c r="G39" s="59" t="s">
        <v>81</v>
      </c>
      <c r="H39" s="59" t="s">
        <v>152</v>
      </c>
      <c r="I39" s="59" t="s">
        <v>83</v>
      </c>
      <c r="J39" s="59" t="s">
        <v>153</v>
      </c>
      <c r="K39" s="59" t="s">
        <v>85</v>
      </c>
      <c r="L39" s="59" t="s">
        <v>86</v>
      </c>
      <c r="M39" s="59" t="s">
        <v>154</v>
      </c>
      <c r="N39" s="59" t="s">
        <v>155</v>
      </c>
      <c r="O39" s="59">
        <v>8357876.5599999996</v>
      </c>
      <c r="P39" s="59">
        <v>13109103.83</v>
      </c>
      <c r="Q39" s="59">
        <v>7630000</v>
      </c>
      <c r="R39" s="59">
        <v>13836980.390000001</v>
      </c>
      <c r="S39" s="59">
        <v>13836980.390000001</v>
      </c>
      <c r="T39" s="59">
        <v>0</v>
      </c>
      <c r="U39" s="59">
        <v>12173090.9</v>
      </c>
      <c r="V39" s="59">
        <v>8354998.3099999996</v>
      </c>
      <c r="W39" s="59">
        <v>8305755.1100000003</v>
      </c>
      <c r="X39" s="59">
        <v>0</v>
      </c>
      <c r="Y39" s="59">
        <v>0</v>
      </c>
      <c r="Z39" s="59">
        <v>87.975053493589598</v>
      </c>
      <c r="AA39" s="59">
        <v>60.3816589639613</v>
      </c>
      <c r="AB39" s="59">
        <v>60.025777849642502</v>
      </c>
      <c r="AC39" s="59" t="s">
        <v>172</v>
      </c>
    </row>
    <row r="40" spans="1:29">
      <c r="A40" s="59" t="s">
        <v>165</v>
      </c>
      <c r="B40" s="59" t="s">
        <v>171</v>
      </c>
      <c r="C40" s="59" t="s">
        <v>150</v>
      </c>
      <c r="D40" s="59" t="s">
        <v>151</v>
      </c>
      <c r="E40" s="59" t="s">
        <v>79</v>
      </c>
      <c r="F40" s="59" t="s">
        <v>80</v>
      </c>
      <c r="G40" s="59" t="s">
        <v>81</v>
      </c>
      <c r="H40" s="59" t="s">
        <v>152</v>
      </c>
      <c r="I40" s="59" t="s">
        <v>83</v>
      </c>
      <c r="J40" s="59" t="s">
        <v>153</v>
      </c>
      <c r="K40" s="59" t="s">
        <v>85</v>
      </c>
      <c r="L40" s="59" t="s">
        <v>91</v>
      </c>
      <c r="M40" s="59" t="s">
        <v>154</v>
      </c>
      <c r="N40" s="59" t="s">
        <v>155</v>
      </c>
      <c r="O40" s="59">
        <v>1950001</v>
      </c>
      <c r="P40" s="59">
        <v>7872572.6600000001</v>
      </c>
      <c r="Q40" s="59">
        <v>500000</v>
      </c>
      <c r="R40" s="59">
        <v>9322573.6600000001</v>
      </c>
      <c r="S40" s="59">
        <v>9322573.6600000001</v>
      </c>
      <c r="T40" s="59">
        <v>0</v>
      </c>
      <c r="U40" s="59">
        <v>7332676.8200000003</v>
      </c>
      <c r="V40" s="59">
        <v>5016270.92</v>
      </c>
      <c r="W40" s="59">
        <v>4943746.5199999996</v>
      </c>
      <c r="X40" s="59">
        <v>0</v>
      </c>
      <c r="Y40" s="59">
        <v>0</v>
      </c>
      <c r="Z40" s="59">
        <v>78.655069806120494</v>
      </c>
      <c r="AA40" s="59">
        <v>53.807790669685097</v>
      </c>
      <c r="AB40" s="59">
        <v>53.029846695788898</v>
      </c>
      <c r="AC40" s="59" t="s">
        <v>172</v>
      </c>
    </row>
    <row r="41" spans="1:29">
      <c r="A41" s="59" t="s">
        <v>165</v>
      </c>
      <c r="B41" s="59" t="s">
        <v>171</v>
      </c>
      <c r="C41" s="59" t="s">
        <v>156</v>
      </c>
      <c r="D41" s="59" t="s">
        <v>157</v>
      </c>
      <c r="E41" s="59" t="s">
        <v>79</v>
      </c>
      <c r="F41" s="59" t="s">
        <v>80</v>
      </c>
      <c r="G41" s="59" t="s">
        <v>81</v>
      </c>
      <c r="H41" s="59" t="s">
        <v>158</v>
      </c>
      <c r="I41" s="59" t="s">
        <v>83</v>
      </c>
      <c r="J41" s="59" t="s">
        <v>159</v>
      </c>
      <c r="K41" s="59" t="s">
        <v>85</v>
      </c>
      <c r="L41" s="59" t="s">
        <v>86</v>
      </c>
      <c r="M41" s="59" t="s">
        <v>154</v>
      </c>
      <c r="N41" s="59" t="s">
        <v>155</v>
      </c>
      <c r="O41" s="59">
        <v>700000</v>
      </c>
      <c r="P41" s="59">
        <v>4096960.22</v>
      </c>
      <c r="Q41" s="59">
        <v>200000</v>
      </c>
      <c r="R41" s="59">
        <v>4596960.22</v>
      </c>
      <c r="S41" s="59">
        <v>4596960.22</v>
      </c>
      <c r="T41" s="59">
        <v>0</v>
      </c>
      <c r="U41" s="59">
        <v>1236844.53</v>
      </c>
      <c r="V41" s="59">
        <v>1236844.53</v>
      </c>
      <c r="W41" s="59">
        <v>1224927.24</v>
      </c>
      <c r="X41" s="59">
        <v>0</v>
      </c>
      <c r="Y41" s="59">
        <v>0</v>
      </c>
      <c r="Z41" s="59">
        <v>26.905704439617701</v>
      </c>
      <c r="AA41" s="59">
        <v>26.905704439617701</v>
      </c>
      <c r="AB41" s="59">
        <v>26.6464616045775</v>
      </c>
      <c r="AC41" s="59" t="s">
        <v>172</v>
      </c>
    </row>
    <row r="42" spans="1:29">
      <c r="A42" s="59" t="s">
        <v>165</v>
      </c>
      <c r="B42" s="59" t="s">
        <v>171</v>
      </c>
      <c r="C42" s="59" t="s">
        <v>156</v>
      </c>
      <c r="D42" s="59" t="s">
        <v>157</v>
      </c>
      <c r="E42" s="59" t="s">
        <v>79</v>
      </c>
      <c r="F42" s="59" t="s">
        <v>80</v>
      </c>
      <c r="G42" s="59" t="s">
        <v>81</v>
      </c>
      <c r="H42" s="59" t="s">
        <v>158</v>
      </c>
      <c r="I42" s="59" t="s">
        <v>83</v>
      </c>
      <c r="J42" s="59" t="s">
        <v>159</v>
      </c>
      <c r="K42" s="59" t="s">
        <v>85</v>
      </c>
      <c r="L42" s="59" t="s">
        <v>91</v>
      </c>
      <c r="M42" s="59" t="s">
        <v>154</v>
      </c>
      <c r="N42" s="59" t="s">
        <v>155</v>
      </c>
      <c r="O42" s="59">
        <v>140000</v>
      </c>
      <c r="P42" s="59">
        <v>0</v>
      </c>
      <c r="Q42" s="59">
        <v>0</v>
      </c>
      <c r="R42" s="59">
        <v>140000</v>
      </c>
      <c r="S42" s="59">
        <v>140000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  <c r="AB42" s="59">
        <v>0</v>
      </c>
      <c r="AC42" s="59" t="s">
        <v>172</v>
      </c>
    </row>
    <row r="43" spans="1:29">
      <c r="A43" s="59" t="s">
        <v>165</v>
      </c>
      <c r="B43" s="59" t="s">
        <v>171</v>
      </c>
      <c r="C43" s="59" t="s">
        <v>160</v>
      </c>
      <c r="D43" s="59" t="s">
        <v>161</v>
      </c>
      <c r="E43" s="59" t="s">
        <v>79</v>
      </c>
      <c r="F43" s="59" t="s">
        <v>80</v>
      </c>
      <c r="G43" s="59" t="s">
        <v>81</v>
      </c>
      <c r="H43" s="59" t="s">
        <v>162</v>
      </c>
      <c r="I43" s="59" t="s">
        <v>83</v>
      </c>
      <c r="J43" s="59" t="s">
        <v>163</v>
      </c>
      <c r="K43" s="59" t="s">
        <v>85</v>
      </c>
      <c r="L43" s="59" t="s">
        <v>86</v>
      </c>
      <c r="M43" s="59" t="s">
        <v>154</v>
      </c>
      <c r="N43" s="59" t="s">
        <v>155</v>
      </c>
      <c r="O43" s="59">
        <v>125000</v>
      </c>
      <c r="P43" s="59">
        <v>0</v>
      </c>
      <c r="Q43" s="59">
        <v>0</v>
      </c>
      <c r="R43" s="59">
        <v>125000</v>
      </c>
      <c r="S43" s="59">
        <v>125000</v>
      </c>
      <c r="T43" s="59">
        <v>0</v>
      </c>
      <c r="U43" s="59">
        <v>1200</v>
      </c>
      <c r="V43" s="59">
        <v>0</v>
      </c>
      <c r="W43" s="59">
        <v>0</v>
      </c>
      <c r="X43" s="59">
        <v>0</v>
      </c>
      <c r="Y43" s="59">
        <v>0</v>
      </c>
      <c r="Z43" s="59">
        <v>0.96</v>
      </c>
      <c r="AA43" s="59">
        <v>0</v>
      </c>
      <c r="AB43" s="59">
        <v>0</v>
      </c>
      <c r="AC43" s="59" t="s">
        <v>172</v>
      </c>
    </row>
    <row r="44" spans="1:29">
      <c r="A44" s="59" t="s">
        <v>165</v>
      </c>
      <c r="B44" s="59" t="s">
        <v>171</v>
      </c>
      <c r="C44" s="59" t="s">
        <v>160</v>
      </c>
      <c r="D44" s="59" t="s">
        <v>161</v>
      </c>
      <c r="E44" s="59" t="s">
        <v>79</v>
      </c>
      <c r="F44" s="59" t="s">
        <v>80</v>
      </c>
      <c r="G44" s="59" t="s">
        <v>81</v>
      </c>
      <c r="H44" s="59" t="s">
        <v>162</v>
      </c>
      <c r="I44" s="59" t="s">
        <v>83</v>
      </c>
      <c r="J44" s="59" t="s">
        <v>163</v>
      </c>
      <c r="K44" s="59" t="s">
        <v>85</v>
      </c>
      <c r="L44" s="59" t="s">
        <v>91</v>
      </c>
      <c r="M44" s="59" t="s">
        <v>154</v>
      </c>
      <c r="N44" s="59" t="s">
        <v>155</v>
      </c>
      <c r="O44" s="59">
        <v>417519.5</v>
      </c>
      <c r="P44" s="59">
        <v>1799932.16</v>
      </c>
      <c r="Q44" s="59">
        <v>0</v>
      </c>
      <c r="R44" s="59">
        <v>2217451.66</v>
      </c>
      <c r="S44" s="59">
        <v>2217451.66</v>
      </c>
      <c r="T44" s="59">
        <v>0</v>
      </c>
      <c r="U44" s="59">
        <v>306000</v>
      </c>
      <c r="V44" s="59">
        <v>0</v>
      </c>
      <c r="W44" s="59">
        <v>0</v>
      </c>
      <c r="X44" s="59">
        <v>0</v>
      </c>
      <c r="Y44" s="59">
        <v>0</v>
      </c>
      <c r="Z44" s="59">
        <v>13.799624385047499</v>
      </c>
      <c r="AA44" s="59">
        <v>0</v>
      </c>
      <c r="AB44" s="59">
        <v>0</v>
      </c>
      <c r="AC44" s="59" t="s">
        <v>172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1:Z60"/>
  <sheetViews>
    <sheetView showGridLines="0" tabSelected="1" topLeftCell="B1" zoomScaleNormal="100" workbookViewId="0">
      <selection activeCell="B1" sqref="B1"/>
    </sheetView>
  </sheetViews>
  <sheetFormatPr defaultRowHeight="12.75"/>
  <cols>
    <col min="1" max="1" width="2.140625" style="10" customWidth="1"/>
    <col min="2" max="2" width="7.140625" style="10" customWidth="1"/>
    <col min="3" max="3" width="57.28515625" style="10" bestFit="1" customWidth="1"/>
    <col min="4" max="4" width="10.42578125" style="10" customWidth="1"/>
    <col min="5" max="5" width="12.140625" style="10" bestFit="1" customWidth="1"/>
    <col min="6" max="7" width="28.7109375" style="10" customWidth="1"/>
    <col min="8" max="8" width="8.140625" style="10" customWidth="1"/>
    <col min="9" max="9" width="6.42578125" style="11" customWidth="1"/>
    <col min="10" max="10" width="11.7109375" style="11" customWidth="1"/>
    <col min="11" max="11" width="4.5703125" style="11" customWidth="1"/>
    <col min="12" max="12" width="14.7109375" style="10" bestFit="1" customWidth="1"/>
    <col min="13" max="13" width="14.28515625" style="10" customWidth="1"/>
    <col min="14" max="14" width="14" style="10" customWidth="1"/>
    <col min="15" max="15" width="14.28515625" style="10" bestFit="1" customWidth="1"/>
    <col min="16" max="16" width="14" style="10" bestFit="1" customWidth="1"/>
    <col min="17" max="17" width="11.140625" style="10" bestFit="1" customWidth="1"/>
    <col min="18" max="18" width="12.5703125" style="10" bestFit="1" customWidth="1"/>
    <col min="19" max="20" width="14.28515625" style="10" bestFit="1" customWidth="1"/>
    <col min="21" max="21" width="5.7109375" style="10" bestFit="1" customWidth="1"/>
    <col min="22" max="22" width="14.28515625" style="12" bestFit="1" customWidth="1"/>
    <col min="23" max="23" width="5.42578125" style="10" bestFit="1" customWidth="1"/>
    <col min="24" max="24" width="14.28515625" style="12" bestFit="1" customWidth="1"/>
    <col min="25" max="25" width="5.42578125" style="10" bestFit="1" customWidth="1"/>
    <col min="26" max="26" width="6.140625" style="5" bestFit="1" customWidth="1"/>
    <col min="27" max="256" width="9.140625" style="10"/>
    <col min="257" max="258" width="12.42578125" style="10" customWidth="1"/>
    <col min="259" max="259" width="11.5703125" style="10" customWidth="1"/>
    <col min="260" max="260" width="14.140625" style="10" bestFit="1" customWidth="1"/>
    <col min="261" max="261" width="23.7109375" style="10" customWidth="1"/>
    <col min="262" max="262" width="22.140625" style="10" customWidth="1"/>
    <col min="263" max="263" width="9.28515625" style="10" customWidth="1"/>
    <col min="264" max="264" width="6.5703125" style="10" customWidth="1"/>
    <col min="265" max="265" width="15.5703125" style="10" customWidth="1"/>
    <col min="266" max="266" width="7.5703125" style="10" customWidth="1"/>
    <col min="267" max="267" width="10.5703125" style="10" customWidth="1"/>
    <col min="268" max="268" width="12" style="10" bestFit="1" customWidth="1"/>
    <col min="269" max="269" width="13.140625" style="10" customWidth="1"/>
    <col min="270" max="270" width="12.85546875" style="10" customWidth="1"/>
    <col min="271" max="271" width="12.42578125" style="10" customWidth="1"/>
    <col min="272" max="272" width="12.85546875" style="10" customWidth="1"/>
    <col min="273" max="273" width="11.140625" style="10" bestFit="1" customWidth="1"/>
    <col min="274" max="275" width="9.85546875" style="10" customWidth="1"/>
    <col min="276" max="276" width="10.7109375" style="10" customWidth="1"/>
    <col min="277" max="277" width="10.28515625" style="10" bestFit="1" customWidth="1"/>
    <col min="278" max="278" width="8.7109375" style="10" customWidth="1"/>
    <col min="279" max="279" width="11.28515625" style="10" bestFit="1" customWidth="1"/>
    <col min="280" max="280" width="9" style="10" bestFit="1" customWidth="1"/>
    <col min="281" max="281" width="9.85546875" style="10" bestFit="1" customWidth="1"/>
    <col min="282" max="282" width="6.140625" style="10" bestFit="1" customWidth="1"/>
    <col min="283" max="512" width="9.140625" style="10"/>
    <col min="513" max="514" width="12.42578125" style="10" customWidth="1"/>
    <col min="515" max="515" width="11.5703125" style="10" customWidth="1"/>
    <col min="516" max="516" width="14.140625" style="10" bestFit="1" customWidth="1"/>
    <col min="517" max="517" width="23.7109375" style="10" customWidth="1"/>
    <col min="518" max="518" width="22.140625" style="10" customWidth="1"/>
    <col min="519" max="519" width="9.28515625" style="10" customWidth="1"/>
    <col min="520" max="520" width="6.5703125" style="10" customWidth="1"/>
    <col min="521" max="521" width="15.5703125" style="10" customWidth="1"/>
    <col min="522" max="522" width="7.5703125" style="10" customWidth="1"/>
    <col min="523" max="523" width="10.5703125" style="10" customWidth="1"/>
    <col min="524" max="524" width="12" style="10" bestFit="1" customWidth="1"/>
    <col min="525" max="525" width="13.140625" style="10" customWidth="1"/>
    <col min="526" max="526" width="12.85546875" style="10" customWidth="1"/>
    <col min="527" max="527" width="12.42578125" style="10" customWidth="1"/>
    <col min="528" max="528" width="12.85546875" style="10" customWidth="1"/>
    <col min="529" max="529" width="11.140625" style="10" bestFit="1" customWidth="1"/>
    <col min="530" max="531" width="9.85546875" style="10" customWidth="1"/>
    <col min="532" max="532" width="10.7109375" style="10" customWidth="1"/>
    <col min="533" max="533" width="10.28515625" style="10" bestFit="1" customWidth="1"/>
    <col min="534" max="534" width="8.7109375" style="10" customWidth="1"/>
    <col min="535" max="535" width="11.28515625" style="10" bestFit="1" customWidth="1"/>
    <col min="536" max="536" width="9" style="10" bestFit="1" customWidth="1"/>
    <col min="537" max="537" width="9.85546875" style="10" bestFit="1" customWidth="1"/>
    <col min="538" max="538" width="6.140625" style="10" bestFit="1" customWidth="1"/>
    <col min="539" max="768" width="9.140625" style="10"/>
    <col min="769" max="770" width="12.42578125" style="10" customWidth="1"/>
    <col min="771" max="771" width="11.5703125" style="10" customWidth="1"/>
    <col min="772" max="772" width="14.140625" style="10" bestFit="1" customWidth="1"/>
    <col min="773" max="773" width="23.7109375" style="10" customWidth="1"/>
    <col min="774" max="774" width="22.140625" style="10" customWidth="1"/>
    <col min="775" max="775" width="9.28515625" style="10" customWidth="1"/>
    <col min="776" max="776" width="6.5703125" style="10" customWidth="1"/>
    <col min="777" max="777" width="15.5703125" style="10" customWidth="1"/>
    <col min="778" max="778" width="7.5703125" style="10" customWidth="1"/>
    <col min="779" max="779" width="10.5703125" style="10" customWidth="1"/>
    <col min="780" max="780" width="12" style="10" bestFit="1" customWidth="1"/>
    <col min="781" max="781" width="13.140625" style="10" customWidth="1"/>
    <col min="782" max="782" width="12.85546875" style="10" customWidth="1"/>
    <col min="783" max="783" width="12.42578125" style="10" customWidth="1"/>
    <col min="784" max="784" width="12.85546875" style="10" customWidth="1"/>
    <col min="785" max="785" width="11.140625" style="10" bestFit="1" customWidth="1"/>
    <col min="786" max="787" width="9.85546875" style="10" customWidth="1"/>
    <col min="788" max="788" width="10.7109375" style="10" customWidth="1"/>
    <col min="789" max="789" width="10.28515625" style="10" bestFit="1" customWidth="1"/>
    <col min="790" max="790" width="8.7109375" style="10" customWidth="1"/>
    <col min="791" max="791" width="11.28515625" style="10" bestFit="1" customWidth="1"/>
    <col min="792" max="792" width="9" style="10" bestFit="1" customWidth="1"/>
    <col min="793" max="793" width="9.85546875" style="10" bestFit="1" customWidth="1"/>
    <col min="794" max="794" width="6.140625" style="10" bestFit="1" customWidth="1"/>
    <col min="795" max="1024" width="9.140625" style="10"/>
    <col min="1025" max="1026" width="12.42578125" style="10" customWidth="1"/>
    <col min="1027" max="1027" width="11.5703125" style="10" customWidth="1"/>
    <col min="1028" max="1028" width="14.140625" style="10" bestFit="1" customWidth="1"/>
    <col min="1029" max="1029" width="23.7109375" style="10" customWidth="1"/>
    <col min="1030" max="1030" width="22.140625" style="10" customWidth="1"/>
    <col min="1031" max="1031" width="9.28515625" style="10" customWidth="1"/>
    <col min="1032" max="1032" width="6.5703125" style="10" customWidth="1"/>
    <col min="1033" max="1033" width="15.5703125" style="10" customWidth="1"/>
    <col min="1034" max="1034" width="7.5703125" style="10" customWidth="1"/>
    <col min="1035" max="1035" width="10.5703125" style="10" customWidth="1"/>
    <col min="1036" max="1036" width="12" style="10" bestFit="1" customWidth="1"/>
    <col min="1037" max="1037" width="13.140625" style="10" customWidth="1"/>
    <col min="1038" max="1038" width="12.85546875" style="10" customWidth="1"/>
    <col min="1039" max="1039" width="12.42578125" style="10" customWidth="1"/>
    <col min="1040" max="1040" width="12.85546875" style="10" customWidth="1"/>
    <col min="1041" max="1041" width="11.140625" style="10" bestFit="1" customWidth="1"/>
    <col min="1042" max="1043" width="9.85546875" style="10" customWidth="1"/>
    <col min="1044" max="1044" width="10.7109375" style="10" customWidth="1"/>
    <col min="1045" max="1045" width="10.28515625" style="10" bestFit="1" customWidth="1"/>
    <col min="1046" max="1046" width="8.7109375" style="10" customWidth="1"/>
    <col min="1047" max="1047" width="11.28515625" style="10" bestFit="1" customWidth="1"/>
    <col min="1048" max="1048" width="9" style="10" bestFit="1" customWidth="1"/>
    <col min="1049" max="1049" width="9.85546875" style="10" bestFit="1" customWidth="1"/>
    <col min="1050" max="1050" width="6.140625" style="10" bestFit="1" customWidth="1"/>
    <col min="1051" max="1280" width="9.140625" style="10"/>
    <col min="1281" max="1282" width="12.42578125" style="10" customWidth="1"/>
    <col min="1283" max="1283" width="11.5703125" style="10" customWidth="1"/>
    <col min="1284" max="1284" width="14.140625" style="10" bestFit="1" customWidth="1"/>
    <col min="1285" max="1285" width="23.7109375" style="10" customWidth="1"/>
    <col min="1286" max="1286" width="22.140625" style="10" customWidth="1"/>
    <col min="1287" max="1287" width="9.28515625" style="10" customWidth="1"/>
    <col min="1288" max="1288" width="6.5703125" style="10" customWidth="1"/>
    <col min="1289" max="1289" width="15.5703125" style="10" customWidth="1"/>
    <col min="1290" max="1290" width="7.5703125" style="10" customWidth="1"/>
    <col min="1291" max="1291" width="10.5703125" style="10" customWidth="1"/>
    <col min="1292" max="1292" width="12" style="10" bestFit="1" customWidth="1"/>
    <col min="1293" max="1293" width="13.140625" style="10" customWidth="1"/>
    <col min="1294" max="1294" width="12.85546875" style="10" customWidth="1"/>
    <col min="1295" max="1295" width="12.42578125" style="10" customWidth="1"/>
    <col min="1296" max="1296" width="12.85546875" style="10" customWidth="1"/>
    <col min="1297" max="1297" width="11.140625" style="10" bestFit="1" customWidth="1"/>
    <col min="1298" max="1299" width="9.85546875" style="10" customWidth="1"/>
    <col min="1300" max="1300" width="10.7109375" style="10" customWidth="1"/>
    <col min="1301" max="1301" width="10.28515625" style="10" bestFit="1" customWidth="1"/>
    <col min="1302" max="1302" width="8.7109375" style="10" customWidth="1"/>
    <col min="1303" max="1303" width="11.28515625" style="10" bestFit="1" customWidth="1"/>
    <col min="1304" max="1304" width="9" style="10" bestFit="1" customWidth="1"/>
    <col min="1305" max="1305" width="9.85546875" style="10" bestFit="1" customWidth="1"/>
    <col min="1306" max="1306" width="6.140625" style="10" bestFit="1" customWidth="1"/>
    <col min="1307" max="1536" width="9.140625" style="10"/>
    <col min="1537" max="1538" width="12.42578125" style="10" customWidth="1"/>
    <col min="1539" max="1539" width="11.5703125" style="10" customWidth="1"/>
    <col min="1540" max="1540" width="14.140625" style="10" bestFit="1" customWidth="1"/>
    <col min="1541" max="1541" width="23.7109375" style="10" customWidth="1"/>
    <col min="1542" max="1542" width="22.140625" style="10" customWidth="1"/>
    <col min="1543" max="1543" width="9.28515625" style="10" customWidth="1"/>
    <col min="1544" max="1544" width="6.5703125" style="10" customWidth="1"/>
    <col min="1545" max="1545" width="15.5703125" style="10" customWidth="1"/>
    <col min="1546" max="1546" width="7.5703125" style="10" customWidth="1"/>
    <col min="1547" max="1547" width="10.5703125" style="10" customWidth="1"/>
    <col min="1548" max="1548" width="12" style="10" bestFit="1" customWidth="1"/>
    <col min="1549" max="1549" width="13.140625" style="10" customWidth="1"/>
    <col min="1550" max="1550" width="12.85546875" style="10" customWidth="1"/>
    <col min="1551" max="1551" width="12.42578125" style="10" customWidth="1"/>
    <col min="1552" max="1552" width="12.85546875" style="10" customWidth="1"/>
    <col min="1553" max="1553" width="11.140625" style="10" bestFit="1" customWidth="1"/>
    <col min="1554" max="1555" width="9.85546875" style="10" customWidth="1"/>
    <col min="1556" max="1556" width="10.7109375" style="10" customWidth="1"/>
    <col min="1557" max="1557" width="10.28515625" style="10" bestFit="1" customWidth="1"/>
    <col min="1558" max="1558" width="8.7109375" style="10" customWidth="1"/>
    <col min="1559" max="1559" width="11.28515625" style="10" bestFit="1" customWidth="1"/>
    <col min="1560" max="1560" width="9" style="10" bestFit="1" customWidth="1"/>
    <col min="1561" max="1561" width="9.85546875" style="10" bestFit="1" customWidth="1"/>
    <col min="1562" max="1562" width="6.140625" style="10" bestFit="1" customWidth="1"/>
    <col min="1563" max="1792" width="9.140625" style="10"/>
    <col min="1793" max="1794" width="12.42578125" style="10" customWidth="1"/>
    <col min="1795" max="1795" width="11.5703125" style="10" customWidth="1"/>
    <col min="1796" max="1796" width="14.140625" style="10" bestFit="1" customWidth="1"/>
    <col min="1797" max="1797" width="23.7109375" style="10" customWidth="1"/>
    <col min="1798" max="1798" width="22.140625" style="10" customWidth="1"/>
    <col min="1799" max="1799" width="9.28515625" style="10" customWidth="1"/>
    <col min="1800" max="1800" width="6.5703125" style="10" customWidth="1"/>
    <col min="1801" max="1801" width="15.5703125" style="10" customWidth="1"/>
    <col min="1802" max="1802" width="7.5703125" style="10" customWidth="1"/>
    <col min="1803" max="1803" width="10.5703125" style="10" customWidth="1"/>
    <col min="1804" max="1804" width="12" style="10" bestFit="1" customWidth="1"/>
    <col min="1805" max="1805" width="13.140625" style="10" customWidth="1"/>
    <col min="1806" max="1806" width="12.85546875" style="10" customWidth="1"/>
    <col min="1807" max="1807" width="12.42578125" style="10" customWidth="1"/>
    <col min="1808" max="1808" width="12.85546875" style="10" customWidth="1"/>
    <col min="1809" max="1809" width="11.140625" style="10" bestFit="1" customWidth="1"/>
    <col min="1810" max="1811" width="9.85546875" style="10" customWidth="1"/>
    <col min="1812" max="1812" width="10.7109375" style="10" customWidth="1"/>
    <col min="1813" max="1813" width="10.28515625" style="10" bestFit="1" customWidth="1"/>
    <col min="1814" max="1814" width="8.7109375" style="10" customWidth="1"/>
    <col min="1815" max="1815" width="11.28515625" style="10" bestFit="1" customWidth="1"/>
    <col min="1816" max="1816" width="9" style="10" bestFit="1" customWidth="1"/>
    <col min="1817" max="1817" width="9.85546875" style="10" bestFit="1" customWidth="1"/>
    <col min="1818" max="1818" width="6.140625" style="10" bestFit="1" customWidth="1"/>
    <col min="1819" max="2048" width="9.140625" style="10"/>
    <col min="2049" max="2050" width="12.42578125" style="10" customWidth="1"/>
    <col min="2051" max="2051" width="11.5703125" style="10" customWidth="1"/>
    <col min="2052" max="2052" width="14.140625" style="10" bestFit="1" customWidth="1"/>
    <col min="2053" max="2053" width="23.7109375" style="10" customWidth="1"/>
    <col min="2054" max="2054" width="22.140625" style="10" customWidth="1"/>
    <col min="2055" max="2055" width="9.28515625" style="10" customWidth="1"/>
    <col min="2056" max="2056" width="6.5703125" style="10" customWidth="1"/>
    <col min="2057" max="2057" width="15.5703125" style="10" customWidth="1"/>
    <col min="2058" max="2058" width="7.5703125" style="10" customWidth="1"/>
    <col min="2059" max="2059" width="10.5703125" style="10" customWidth="1"/>
    <col min="2060" max="2060" width="12" style="10" bestFit="1" customWidth="1"/>
    <col min="2061" max="2061" width="13.140625" style="10" customWidth="1"/>
    <col min="2062" max="2062" width="12.85546875" style="10" customWidth="1"/>
    <col min="2063" max="2063" width="12.42578125" style="10" customWidth="1"/>
    <col min="2064" max="2064" width="12.85546875" style="10" customWidth="1"/>
    <col min="2065" max="2065" width="11.140625" style="10" bestFit="1" customWidth="1"/>
    <col min="2066" max="2067" width="9.85546875" style="10" customWidth="1"/>
    <col min="2068" max="2068" width="10.7109375" style="10" customWidth="1"/>
    <col min="2069" max="2069" width="10.28515625" style="10" bestFit="1" customWidth="1"/>
    <col min="2070" max="2070" width="8.7109375" style="10" customWidth="1"/>
    <col min="2071" max="2071" width="11.28515625" style="10" bestFit="1" customWidth="1"/>
    <col min="2072" max="2072" width="9" style="10" bestFit="1" customWidth="1"/>
    <col min="2073" max="2073" width="9.85546875" style="10" bestFit="1" customWidth="1"/>
    <col min="2074" max="2074" width="6.140625" style="10" bestFit="1" customWidth="1"/>
    <col min="2075" max="2304" width="9.140625" style="10"/>
    <col min="2305" max="2306" width="12.42578125" style="10" customWidth="1"/>
    <col min="2307" max="2307" width="11.5703125" style="10" customWidth="1"/>
    <col min="2308" max="2308" width="14.140625" style="10" bestFit="1" customWidth="1"/>
    <col min="2309" max="2309" width="23.7109375" style="10" customWidth="1"/>
    <col min="2310" max="2310" width="22.140625" style="10" customWidth="1"/>
    <col min="2311" max="2311" width="9.28515625" style="10" customWidth="1"/>
    <col min="2312" max="2312" width="6.5703125" style="10" customWidth="1"/>
    <col min="2313" max="2313" width="15.5703125" style="10" customWidth="1"/>
    <col min="2314" max="2314" width="7.5703125" style="10" customWidth="1"/>
    <col min="2315" max="2315" width="10.5703125" style="10" customWidth="1"/>
    <col min="2316" max="2316" width="12" style="10" bestFit="1" customWidth="1"/>
    <col min="2317" max="2317" width="13.140625" style="10" customWidth="1"/>
    <col min="2318" max="2318" width="12.85546875" style="10" customWidth="1"/>
    <col min="2319" max="2319" width="12.42578125" style="10" customWidth="1"/>
    <col min="2320" max="2320" width="12.85546875" style="10" customWidth="1"/>
    <col min="2321" max="2321" width="11.140625" style="10" bestFit="1" customWidth="1"/>
    <col min="2322" max="2323" width="9.85546875" style="10" customWidth="1"/>
    <col min="2324" max="2324" width="10.7109375" style="10" customWidth="1"/>
    <col min="2325" max="2325" width="10.28515625" style="10" bestFit="1" customWidth="1"/>
    <col min="2326" max="2326" width="8.7109375" style="10" customWidth="1"/>
    <col min="2327" max="2327" width="11.28515625" style="10" bestFit="1" customWidth="1"/>
    <col min="2328" max="2328" width="9" style="10" bestFit="1" customWidth="1"/>
    <col min="2329" max="2329" width="9.85546875" style="10" bestFit="1" customWidth="1"/>
    <col min="2330" max="2330" width="6.140625" style="10" bestFit="1" customWidth="1"/>
    <col min="2331" max="2560" width="9.140625" style="10"/>
    <col min="2561" max="2562" width="12.42578125" style="10" customWidth="1"/>
    <col min="2563" max="2563" width="11.5703125" style="10" customWidth="1"/>
    <col min="2564" max="2564" width="14.140625" style="10" bestFit="1" customWidth="1"/>
    <col min="2565" max="2565" width="23.7109375" style="10" customWidth="1"/>
    <col min="2566" max="2566" width="22.140625" style="10" customWidth="1"/>
    <col min="2567" max="2567" width="9.28515625" style="10" customWidth="1"/>
    <col min="2568" max="2568" width="6.5703125" style="10" customWidth="1"/>
    <col min="2569" max="2569" width="15.5703125" style="10" customWidth="1"/>
    <col min="2570" max="2570" width="7.5703125" style="10" customWidth="1"/>
    <col min="2571" max="2571" width="10.5703125" style="10" customWidth="1"/>
    <col min="2572" max="2572" width="12" style="10" bestFit="1" customWidth="1"/>
    <col min="2573" max="2573" width="13.140625" style="10" customWidth="1"/>
    <col min="2574" max="2574" width="12.85546875" style="10" customWidth="1"/>
    <col min="2575" max="2575" width="12.42578125" style="10" customWidth="1"/>
    <col min="2576" max="2576" width="12.85546875" style="10" customWidth="1"/>
    <col min="2577" max="2577" width="11.140625" style="10" bestFit="1" customWidth="1"/>
    <col min="2578" max="2579" width="9.85546875" style="10" customWidth="1"/>
    <col min="2580" max="2580" width="10.7109375" style="10" customWidth="1"/>
    <col min="2581" max="2581" width="10.28515625" style="10" bestFit="1" customWidth="1"/>
    <col min="2582" max="2582" width="8.7109375" style="10" customWidth="1"/>
    <col min="2583" max="2583" width="11.28515625" style="10" bestFit="1" customWidth="1"/>
    <col min="2584" max="2584" width="9" style="10" bestFit="1" customWidth="1"/>
    <col min="2585" max="2585" width="9.85546875" style="10" bestFit="1" customWidth="1"/>
    <col min="2586" max="2586" width="6.140625" style="10" bestFit="1" customWidth="1"/>
    <col min="2587" max="2816" width="9.140625" style="10"/>
    <col min="2817" max="2818" width="12.42578125" style="10" customWidth="1"/>
    <col min="2819" max="2819" width="11.5703125" style="10" customWidth="1"/>
    <col min="2820" max="2820" width="14.140625" style="10" bestFit="1" customWidth="1"/>
    <col min="2821" max="2821" width="23.7109375" style="10" customWidth="1"/>
    <col min="2822" max="2822" width="22.140625" style="10" customWidth="1"/>
    <col min="2823" max="2823" width="9.28515625" style="10" customWidth="1"/>
    <col min="2824" max="2824" width="6.5703125" style="10" customWidth="1"/>
    <col min="2825" max="2825" width="15.5703125" style="10" customWidth="1"/>
    <col min="2826" max="2826" width="7.5703125" style="10" customWidth="1"/>
    <col min="2827" max="2827" width="10.5703125" style="10" customWidth="1"/>
    <col min="2828" max="2828" width="12" style="10" bestFit="1" customWidth="1"/>
    <col min="2829" max="2829" width="13.140625" style="10" customWidth="1"/>
    <col min="2830" max="2830" width="12.85546875" style="10" customWidth="1"/>
    <col min="2831" max="2831" width="12.42578125" style="10" customWidth="1"/>
    <col min="2832" max="2832" width="12.85546875" style="10" customWidth="1"/>
    <col min="2833" max="2833" width="11.140625" style="10" bestFit="1" customWidth="1"/>
    <col min="2834" max="2835" width="9.85546875" style="10" customWidth="1"/>
    <col min="2836" max="2836" width="10.7109375" style="10" customWidth="1"/>
    <col min="2837" max="2837" width="10.28515625" style="10" bestFit="1" customWidth="1"/>
    <col min="2838" max="2838" width="8.7109375" style="10" customWidth="1"/>
    <col min="2839" max="2839" width="11.28515625" style="10" bestFit="1" customWidth="1"/>
    <col min="2840" max="2840" width="9" style="10" bestFit="1" customWidth="1"/>
    <col min="2841" max="2841" width="9.85546875" style="10" bestFit="1" customWidth="1"/>
    <col min="2842" max="2842" width="6.140625" style="10" bestFit="1" customWidth="1"/>
    <col min="2843" max="3072" width="9.140625" style="10"/>
    <col min="3073" max="3074" width="12.42578125" style="10" customWidth="1"/>
    <col min="3075" max="3075" width="11.5703125" style="10" customWidth="1"/>
    <col min="3076" max="3076" width="14.140625" style="10" bestFit="1" customWidth="1"/>
    <col min="3077" max="3077" width="23.7109375" style="10" customWidth="1"/>
    <col min="3078" max="3078" width="22.140625" style="10" customWidth="1"/>
    <col min="3079" max="3079" width="9.28515625" style="10" customWidth="1"/>
    <col min="3080" max="3080" width="6.5703125" style="10" customWidth="1"/>
    <col min="3081" max="3081" width="15.5703125" style="10" customWidth="1"/>
    <col min="3082" max="3082" width="7.5703125" style="10" customWidth="1"/>
    <col min="3083" max="3083" width="10.5703125" style="10" customWidth="1"/>
    <col min="3084" max="3084" width="12" style="10" bestFit="1" customWidth="1"/>
    <col min="3085" max="3085" width="13.140625" style="10" customWidth="1"/>
    <col min="3086" max="3086" width="12.85546875" style="10" customWidth="1"/>
    <col min="3087" max="3087" width="12.42578125" style="10" customWidth="1"/>
    <col min="3088" max="3088" width="12.85546875" style="10" customWidth="1"/>
    <col min="3089" max="3089" width="11.140625" style="10" bestFit="1" customWidth="1"/>
    <col min="3090" max="3091" width="9.85546875" style="10" customWidth="1"/>
    <col min="3092" max="3092" width="10.7109375" style="10" customWidth="1"/>
    <col min="3093" max="3093" width="10.28515625" style="10" bestFit="1" customWidth="1"/>
    <col min="3094" max="3094" width="8.7109375" style="10" customWidth="1"/>
    <col min="3095" max="3095" width="11.28515625" style="10" bestFit="1" customWidth="1"/>
    <col min="3096" max="3096" width="9" style="10" bestFit="1" customWidth="1"/>
    <col min="3097" max="3097" width="9.85546875" style="10" bestFit="1" customWidth="1"/>
    <col min="3098" max="3098" width="6.140625" style="10" bestFit="1" customWidth="1"/>
    <col min="3099" max="3328" width="9.140625" style="10"/>
    <col min="3329" max="3330" width="12.42578125" style="10" customWidth="1"/>
    <col min="3331" max="3331" width="11.5703125" style="10" customWidth="1"/>
    <col min="3332" max="3332" width="14.140625" style="10" bestFit="1" customWidth="1"/>
    <col min="3333" max="3333" width="23.7109375" style="10" customWidth="1"/>
    <col min="3334" max="3334" width="22.140625" style="10" customWidth="1"/>
    <col min="3335" max="3335" width="9.28515625" style="10" customWidth="1"/>
    <col min="3336" max="3336" width="6.5703125" style="10" customWidth="1"/>
    <col min="3337" max="3337" width="15.5703125" style="10" customWidth="1"/>
    <col min="3338" max="3338" width="7.5703125" style="10" customWidth="1"/>
    <col min="3339" max="3339" width="10.5703125" style="10" customWidth="1"/>
    <col min="3340" max="3340" width="12" style="10" bestFit="1" customWidth="1"/>
    <col min="3341" max="3341" width="13.140625" style="10" customWidth="1"/>
    <col min="3342" max="3342" width="12.85546875" style="10" customWidth="1"/>
    <col min="3343" max="3343" width="12.42578125" style="10" customWidth="1"/>
    <col min="3344" max="3344" width="12.85546875" style="10" customWidth="1"/>
    <col min="3345" max="3345" width="11.140625" style="10" bestFit="1" customWidth="1"/>
    <col min="3346" max="3347" width="9.85546875" style="10" customWidth="1"/>
    <col min="3348" max="3348" width="10.7109375" style="10" customWidth="1"/>
    <col min="3349" max="3349" width="10.28515625" style="10" bestFit="1" customWidth="1"/>
    <col min="3350" max="3350" width="8.7109375" style="10" customWidth="1"/>
    <col min="3351" max="3351" width="11.28515625" style="10" bestFit="1" customWidth="1"/>
    <col min="3352" max="3352" width="9" style="10" bestFit="1" customWidth="1"/>
    <col min="3353" max="3353" width="9.85546875" style="10" bestFit="1" customWidth="1"/>
    <col min="3354" max="3354" width="6.140625" style="10" bestFit="1" customWidth="1"/>
    <col min="3355" max="3584" width="9.140625" style="10"/>
    <col min="3585" max="3586" width="12.42578125" style="10" customWidth="1"/>
    <col min="3587" max="3587" width="11.5703125" style="10" customWidth="1"/>
    <col min="3588" max="3588" width="14.140625" style="10" bestFit="1" customWidth="1"/>
    <col min="3589" max="3589" width="23.7109375" style="10" customWidth="1"/>
    <col min="3590" max="3590" width="22.140625" style="10" customWidth="1"/>
    <col min="3591" max="3591" width="9.28515625" style="10" customWidth="1"/>
    <col min="3592" max="3592" width="6.5703125" style="10" customWidth="1"/>
    <col min="3593" max="3593" width="15.5703125" style="10" customWidth="1"/>
    <col min="3594" max="3594" width="7.5703125" style="10" customWidth="1"/>
    <col min="3595" max="3595" width="10.5703125" style="10" customWidth="1"/>
    <col min="3596" max="3596" width="12" style="10" bestFit="1" customWidth="1"/>
    <col min="3597" max="3597" width="13.140625" style="10" customWidth="1"/>
    <col min="3598" max="3598" width="12.85546875" style="10" customWidth="1"/>
    <col min="3599" max="3599" width="12.42578125" style="10" customWidth="1"/>
    <col min="3600" max="3600" width="12.85546875" style="10" customWidth="1"/>
    <col min="3601" max="3601" width="11.140625" style="10" bestFit="1" customWidth="1"/>
    <col min="3602" max="3603" width="9.85546875" style="10" customWidth="1"/>
    <col min="3604" max="3604" width="10.7109375" style="10" customWidth="1"/>
    <col min="3605" max="3605" width="10.28515625" style="10" bestFit="1" customWidth="1"/>
    <col min="3606" max="3606" width="8.7109375" style="10" customWidth="1"/>
    <col min="3607" max="3607" width="11.28515625" style="10" bestFit="1" customWidth="1"/>
    <col min="3608" max="3608" width="9" style="10" bestFit="1" customWidth="1"/>
    <col min="3609" max="3609" width="9.85546875" style="10" bestFit="1" customWidth="1"/>
    <col min="3610" max="3610" width="6.140625" style="10" bestFit="1" customWidth="1"/>
    <col min="3611" max="3840" width="9.140625" style="10"/>
    <col min="3841" max="3842" width="12.42578125" style="10" customWidth="1"/>
    <col min="3843" max="3843" width="11.5703125" style="10" customWidth="1"/>
    <col min="3844" max="3844" width="14.140625" style="10" bestFit="1" customWidth="1"/>
    <col min="3845" max="3845" width="23.7109375" style="10" customWidth="1"/>
    <col min="3846" max="3846" width="22.140625" style="10" customWidth="1"/>
    <col min="3847" max="3847" width="9.28515625" style="10" customWidth="1"/>
    <col min="3848" max="3848" width="6.5703125" style="10" customWidth="1"/>
    <col min="3849" max="3849" width="15.5703125" style="10" customWidth="1"/>
    <col min="3850" max="3850" width="7.5703125" style="10" customWidth="1"/>
    <col min="3851" max="3851" width="10.5703125" style="10" customWidth="1"/>
    <col min="3852" max="3852" width="12" style="10" bestFit="1" customWidth="1"/>
    <col min="3853" max="3853" width="13.140625" style="10" customWidth="1"/>
    <col min="3854" max="3854" width="12.85546875" style="10" customWidth="1"/>
    <col min="3855" max="3855" width="12.42578125" style="10" customWidth="1"/>
    <col min="3856" max="3856" width="12.85546875" style="10" customWidth="1"/>
    <col min="3857" max="3857" width="11.140625" style="10" bestFit="1" customWidth="1"/>
    <col min="3858" max="3859" width="9.85546875" style="10" customWidth="1"/>
    <col min="3860" max="3860" width="10.7109375" style="10" customWidth="1"/>
    <col min="3861" max="3861" width="10.28515625" style="10" bestFit="1" customWidth="1"/>
    <col min="3862" max="3862" width="8.7109375" style="10" customWidth="1"/>
    <col min="3863" max="3863" width="11.28515625" style="10" bestFit="1" customWidth="1"/>
    <col min="3864" max="3864" width="9" style="10" bestFit="1" customWidth="1"/>
    <col min="3865" max="3865" width="9.85546875" style="10" bestFit="1" customWidth="1"/>
    <col min="3866" max="3866" width="6.140625" style="10" bestFit="1" customWidth="1"/>
    <col min="3867" max="4096" width="9.140625" style="10"/>
    <col min="4097" max="4098" width="12.42578125" style="10" customWidth="1"/>
    <col min="4099" max="4099" width="11.5703125" style="10" customWidth="1"/>
    <col min="4100" max="4100" width="14.140625" style="10" bestFit="1" customWidth="1"/>
    <col min="4101" max="4101" width="23.7109375" style="10" customWidth="1"/>
    <col min="4102" max="4102" width="22.140625" style="10" customWidth="1"/>
    <col min="4103" max="4103" width="9.28515625" style="10" customWidth="1"/>
    <col min="4104" max="4104" width="6.5703125" style="10" customWidth="1"/>
    <col min="4105" max="4105" width="15.5703125" style="10" customWidth="1"/>
    <col min="4106" max="4106" width="7.5703125" style="10" customWidth="1"/>
    <col min="4107" max="4107" width="10.5703125" style="10" customWidth="1"/>
    <col min="4108" max="4108" width="12" style="10" bestFit="1" customWidth="1"/>
    <col min="4109" max="4109" width="13.140625" style="10" customWidth="1"/>
    <col min="4110" max="4110" width="12.85546875" style="10" customWidth="1"/>
    <col min="4111" max="4111" width="12.42578125" style="10" customWidth="1"/>
    <col min="4112" max="4112" width="12.85546875" style="10" customWidth="1"/>
    <col min="4113" max="4113" width="11.140625" style="10" bestFit="1" customWidth="1"/>
    <col min="4114" max="4115" width="9.85546875" style="10" customWidth="1"/>
    <col min="4116" max="4116" width="10.7109375" style="10" customWidth="1"/>
    <col min="4117" max="4117" width="10.28515625" style="10" bestFit="1" customWidth="1"/>
    <col min="4118" max="4118" width="8.7109375" style="10" customWidth="1"/>
    <col min="4119" max="4119" width="11.28515625" style="10" bestFit="1" customWidth="1"/>
    <col min="4120" max="4120" width="9" style="10" bestFit="1" customWidth="1"/>
    <col min="4121" max="4121" width="9.85546875" style="10" bestFit="1" customWidth="1"/>
    <col min="4122" max="4122" width="6.140625" style="10" bestFit="1" customWidth="1"/>
    <col min="4123" max="4352" width="9.140625" style="10"/>
    <col min="4353" max="4354" width="12.42578125" style="10" customWidth="1"/>
    <col min="4355" max="4355" width="11.5703125" style="10" customWidth="1"/>
    <col min="4356" max="4356" width="14.140625" style="10" bestFit="1" customWidth="1"/>
    <col min="4357" max="4357" width="23.7109375" style="10" customWidth="1"/>
    <col min="4358" max="4358" width="22.140625" style="10" customWidth="1"/>
    <col min="4359" max="4359" width="9.28515625" style="10" customWidth="1"/>
    <col min="4360" max="4360" width="6.5703125" style="10" customWidth="1"/>
    <col min="4361" max="4361" width="15.5703125" style="10" customWidth="1"/>
    <col min="4362" max="4362" width="7.5703125" style="10" customWidth="1"/>
    <col min="4363" max="4363" width="10.5703125" style="10" customWidth="1"/>
    <col min="4364" max="4364" width="12" style="10" bestFit="1" customWidth="1"/>
    <col min="4365" max="4365" width="13.140625" style="10" customWidth="1"/>
    <col min="4366" max="4366" width="12.85546875" style="10" customWidth="1"/>
    <col min="4367" max="4367" width="12.42578125" style="10" customWidth="1"/>
    <col min="4368" max="4368" width="12.85546875" style="10" customWidth="1"/>
    <col min="4369" max="4369" width="11.140625" style="10" bestFit="1" customWidth="1"/>
    <col min="4370" max="4371" width="9.85546875" style="10" customWidth="1"/>
    <col min="4372" max="4372" width="10.7109375" style="10" customWidth="1"/>
    <col min="4373" max="4373" width="10.28515625" style="10" bestFit="1" customWidth="1"/>
    <col min="4374" max="4374" width="8.7109375" style="10" customWidth="1"/>
    <col min="4375" max="4375" width="11.28515625" style="10" bestFit="1" customWidth="1"/>
    <col min="4376" max="4376" width="9" style="10" bestFit="1" customWidth="1"/>
    <col min="4377" max="4377" width="9.85546875" style="10" bestFit="1" customWidth="1"/>
    <col min="4378" max="4378" width="6.140625" style="10" bestFit="1" customWidth="1"/>
    <col min="4379" max="4608" width="9.140625" style="10"/>
    <col min="4609" max="4610" width="12.42578125" style="10" customWidth="1"/>
    <col min="4611" max="4611" width="11.5703125" style="10" customWidth="1"/>
    <col min="4612" max="4612" width="14.140625" style="10" bestFit="1" customWidth="1"/>
    <col min="4613" max="4613" width="23.7109375" style="10" customWidth="1"/>
    <col min="4614" max="4614" width="22.140625" style="10" customWidth="1"/>
    <col min="4615" max="4615" width="9.28515625" style="10" customWidth="1"/>
    <col min="4616" max="4616" width="6.5703125" style="10" customWidth="1"/>
    <col min="4617" max="4617" width="15.5703125" style="10" customWidth="1"/>
    <col min="4618" max="4618" width="7.5703125" style="10" customWidth="1"/>
    <col min="4619" max="4619" width="10.5703125" style="10" customWidth="1"/>
    <col min="4620" max="4620" width="12" style="10" bestFit="1" customWidth="1"/>
    <col min="4621" max="4621" width="13.140625" style="10" customWidth="1"/>
    <col min="4622" max="4622" width="12.85546875" style="10" customWidth="1"/>
    <col min="4623" max="4623" width="12.42578125" style="10" customWidth="1"/>
    <col min="4624" max="4624" width="12.85546875" style="10" customWidth="1"/>
    <col min="4625" max="4625" width="11.140625" style="10" bestFit="1" customWidth="1"/>
    <col min="4626" max="4627" width="9.85546875" style="10" customWidth="1"/>
    <col min="4628" max="4628" width="10.7109375" style="10" customWidth="1"/>
    <col min="4629" max="4629" width="10.28515625" style="10" bestFit="1" customWidth="1"/>
    <col min="4630" max="4630" width="8.7109375" style="10" customWidth="1"/>
    <col min="4631" max="4631" width="11.28515625" style="10" bestFit="1" customWidth="1"/>
    <col min="4632" max="4632" width="9" style="10" bestFit="1" customWidth="1"/>
    <col min="4633" max="4633" width="9.85546875" style="10" bestFit="1" customWidth="1"/>
    <col min="4634" max="4634" width="6.140625" style="10" bestFit="1" customWidth="1"/>
    <col min="4635" max="4864" width="9.140625" style="10"/>
    <col min="4865" max="4866" width="12.42578125" style="10" customWidth="1"/>
    <col min="4867" max="4867" width="11.5703125" style="10" customWidth="1"/>
    <col min="4868" max="4868" width="14.140625" style="10" bestFit="1" customWidth="1"/>
    <col min="4869" max="4869" width="23.7109375" style="10" customWidth="1"/>
    <col min="4870" max="4870" width="22.140625" style="10" customWidth="1"/>
    <col min="4871" max="4871" width="9.28515625" style="10" customWidth="1"/>
    <col min="4872" max="4872" width="6.5703125" style="10" customWidth="1"/>
    <col min="4873" max="4873" width="15.5703125" style="10" customWidth="1"/>
    <col min="4874" max="4874" width="7.5703125" style="10" customWidth="1"/>
    <col min="4875" max="4875" width="10.5703125" style="10" customWidth="1"/>
    <col min="4876" max="4876" width="12" style="10" bestFit="1" customWidth="1"/>
    <col min="4877" max="4877" width="13.140625" style="10" customWidth="1"/>
    <col min="4878" max="4878" width="12.85546875" style="10" customWidth="1"/>
    <col min="4879" max="4879" width="12.42578125" style="10" customWidth="1"/>
    <col min="4880" max="4880" width="12.85546875" style="10" customWidth="1"/>
    <col min="4881" max="4881" width="11.140625" style="10" bestFit="1" customWidth="1"/>
    <col min="4882" max="4883" width="9.85546875" style="10" customWidth="1"/>
    <col min="4884" max="4884" width="10.7109375" style="10" customWidth="1"/>
    <col min="4885" max="4885" width="10.28515625" style="10" bestFit="1" customWidth="1"/>
    <col min="4886" max="4886" width="8.7109375" style="10" customWidth="1"/>
    <col min="4887" max="4887" width="11.28515625" style="10" bestFit="1" customWidth="1"/>
    <col min="4888" max="4888" width="9" style="10" bestFit="1" customWidth="1"/>
    <col min="4889" max="4889" width="9.85546875" style="10" bestFit="1" customWidth="1"/>
    <col min="4890" max="4890" width="6.140625" style="10" bestFit="1" customWidth="1"/>
    <col min="4891" max="5120" width="9.140625" style="10"/>
    <col min="5121" max="5122" width="12.42578125" style="10" customWidth="1"/>
    <col min="5123" max="5123" width="11.5703125" style="10" customWidth="1"/>
    <col min="5124" max="5124" width="14.140625" style="10" bestFit="1" customWidth="1"/>
    <col min="5125" max="5125" width="23.7109375" style="10" customWidth="1"/>
    <col min="5126" max="5126" width="22.140625" style="10" customWidth="1"/>
    <col min="5127" max="5127" width="9.28515625" style="10" customWidth="1"/>
    <col min="5128" max="5128" width="6.5703125" style="10" customWidth="1"/>
    <col min="5129" max="5129" width="15.5703125" style="10" customWidth="1"/>
    <col min="5130" max="5130" width="7.5703125" style="10" customWidth="1"/>
    <col min="5131" max="5131" width="10.5703125" style="10" customWidth="1"/>
    <col min="5132" max="5132" width="12" style="10" bestFit="1" customWidth="1"/>
    <col min="5133" max="5133" width="13.140625" style="10" customWidth="1"/>
    <col min="5134" max="5134" width="12.85546875" style="10" customWidth="1"/>
    <col min="5135" max="5135" width="12.42578125" style="10" customWidth="1"/>
    <col min="5136" max="5136" width="12.85546875" style="10" customWidth="1"/>
    <col min="5137" max="5137" width="11.140625" style="10" bestFit="1" customWidth="1"/>
    <col min="5138" max="5139" width="9.85546875" style="10" customWidth="1"/>
    <col min="5140" max="5140" width="10.7109375" style="10" customWidth="1"/>
    <col min="5141" max="5141" width="10.28515625" style="10" bestFit="1" customWidth="1"/>
    <col min="5142" max="5142" width="8.7109375" style="10" customWidth="1"/>
    <col min="5143" max="5143" width="11.28515625" style="10" bestFit="1" customWidth="1"/>
    <col min="5144" max="5144" width="9" style="10" bestFit="1" customWidth="1"/>
    <col min="5145" max="5145" width="9.85546875" style="10" bestFit="1" customWidth="1"/>
    <col min="5146" max="5146" width="6.140625" style="10" bestFit="1" customWidth="1"/>
    <col min="5147" max="5376" width="9.140625" style="10"/>
    <col min="5377" max="5378" width="12.42578125" style="10" customWidth="1"/>
    <col min="5379" max="5379" width="11.5703125" style="10" customWidth="1"/>
    <col min="5380" max="5380" width="14.140625" style="10" bestFit="1" customWidth="1"/>
    <col min="5381" max="5381" width="23.7109375" style="10" customWidth="1"/>
    <col min="5382" max="5382" width="22.140625" style="10" customWidth="1"/>
    <col min="5383" max="5383" width="9.28515625" style="10" customWidth="1"/>
    <col min="5384" max="5384" width="6.5703125" style="10" customWidth="1"/>
    <col min="5385" max="5385" width="15.5703125" style="10" customWidth="1"/>
    <col min="5386" max="5386" width="7.5703125" style="10" customWidth="1"/>
    <col min="5387" max="5387" width="10.5703125" style="10" customWidth="1"/>
    <col min="5388" max="5388" width="12" style="10" bestFit="1" customWidth="1"/>
    <col min="5389" max="5389" width="13.140625" style="10" customWidth="1"/>
    <col min="5390" max="5390" width="12.85546875" style="10" customWidth="1"/>
    <col min="5391" max="5391" width="12.42578125" style="10" customWidth="1"/>
    <col min="5392" max="5392" width="12.85546875" style="10" customWidth="1"/>
    <col min="5393" max="5393" width="11.140625" style="10" bestFit="1" customWidth="1"/>
    <col min="5394" max="5395" width="9.85546875" style="10" customWidth="1"/>
    <col min="5396" max="5396" width="10.7109375" style="10" customWidth="1"/>
    <col min="5397" max="5397" width="10.28515625" style="10" bestFit="1" customWidth="1"/>
    <col min="5398" max="5398" width="8.7109375" style="10" customWidth="1"/>
    <col min="5399" max="5399" width="11.28515625" style="10" bestFit="1" customWidth="1"/>
    <col min="5400" max="5400" width="9" style="10" bestFit="1" customWidth="1"/>
    <col min="5401" max="5401" width="9.85546875" style="10" bestFit="1" customWidth="1"/>
    <col min="5402" max="5402" width="6.140625" style="10" bestFit="1" customWidth="1"/>
    <col min="5403" max="5632" width="9.140625" style="10"/>
    <col min="5633" max="5634" width="12.42578125" style="10" customWidth="1"/>
    <col min="5635" max="5635" width="11.5703125" style="10" customWidth="1"/>
    <col min="5636" max="5636" width="14.140625" style="10" bestFit="1" customWidth="1"/>
    <col min="5637" max="5637" width="23.7109375" style="10" customWidth="1"/>
    <col min="5638" max="5638" width="22.140625" style="10" customWidth="1"/>
    <col min="5639" max="5639" width="9.28515625" style="10" customWidth="1"/>
    <col min="5640" max="5640" width="6.5703125" style="10" customWidth="1"/>
    <col min="5641" max="5641" width="15.5703125" style="10" customWidth="1"/>
    <col min="5642" max="5642" width="7.5703125" style="10" customWidth="1"/>
    <col min="5643" max="5643" width="10.5703125" style="10" customWidth="1"/>
    <col min="5644" max="5644" width="12" style="10" bestFit="1" customWidth="1"/>
    <col min="5645" max="5645" width="13.140625" style="10" customWidth="1"/>
    <col min="5646" max="5646" width="12.85546875" style="10" customWidth="1"/>
    <col min="5647" max="5647" width="12.42578125" style="10" customWidth="1"/>
    <col min="5648" max="5648" width="12.85546875" style="10" customWidth="1"/>
    <col min="5649" max="5649" width="11.140625" style="10" bestFit="1" customWidth="1"/>
    <col min="5650" max="5651" width="9.85546875" style="10" customWidth="1"/>
    <col min="5652" max="5652" width="10.7109375" style="10" customWidth="1"/>
    <col min="5653" max="5653" width="10.28515625" style="10" bestFit="1" customWidth="1"/>
    <col min="5654" max="5654" width="8.7109375" style="10" customWidth="1"/>
    <col min="5655" max="5655" width="11.28515625" style="10" bestFit="1" customWidth="1"/>
    <col min="5656" max="5656" width="9" style="10" bestFit="1" customWidth="1"/>
    <col min="5657" max="5657" width="9.85546875" style="10" bestFit="1" customWidth="1"/>
    <col min="5658" max="5658" width="6.140625" style="10" bestFit="1" customWidth="1"/>
    <col min="5659" max="5888" width="9.140625" style="10"/>
    <col min="5889" max="5890" width="12.42578125" style="10" customWidth="1"/>
    <col min="5891" max="5891" width="11.5703125" style="10" customWidth="1"/>
    <col min="5892" max="5892" width="14.140625" style="10" bestFit="1" customWidth="1"/>
    <col min="5893" max="5893" width="23.7109375" style="10" customWidth="1"/>
    <col min="5894" max="5894" width="22.140625" style="10" customWidth="1"/>
    <col min="5895" max="5895" width="9.28515625" style="10" customWidth="1"/>
    <col min="5896" max="5896" width="6.5703125" style="10" customWidth="1"/>
    <col min="5897" max="5897" width="15.5703125" style="10" customWidth="1"/>
    <col min="5898" max="5898" width="7.5703125" style="10" customWidth="1"/>
    <col min="5899" max="5899" width="10.5703125" style="10" customWidth="1"/>
    <col min="5900" max="5900" width="12" style="10" bestFit="1" customWidth="1"/>
    <col min="5901" max="5901" width="13.140625" style="10" customWidth="1"/>
    <col min="5902" max="5902" width="12.85546875" style="10" customWidth="1"/>
    <col min="5903" max="5903" width="12.42578125" style="10" customWidth="1"/>
    <col min="5904" max="5904" width="12.85546875" style="10" customWidth="1"/>
    <col min="5905" max="5905" width="11.140625" style="10" bestFit="1" customWidth="1"/>
    <col min="5906" max="5907" width="9.85546875" style="10" customWidth="1"/>
    <col min="5908" max="5908" width="10.7109375" style="10" customWidth="1"/>
    <col min="5909" max="5909" width="10.28515625" style="10" bestFit="1" customWidth="1"/>
    <col min="5910" max="5910" width="8.7109375" style="10" customWidth="1"/>
    <col min="5911" max="5911" width="11.28515625" style="10" bestFit="1" customWidth="1"/>
    <col min="5912" max="5912" width="9" style="10" bestFit="1" customWidth="1"/>
    <col min="5913" max="5913" width="9.85546875" style="10" bestFit="1" customWidth="1"/>
    <col min="5914" max="5914" width="6.140625" style="10" bestFit="1" customWidth="1"/>
    <col min="5915" max="6144" width="9.140625" style="10"/>
    <col min="6145" max="6146" width="12.42578125" style="10" customWidth="1"/>
    <col min="6147" max="6147" width="11.5703125" style="10" customWidth="1"/>
    <col min="6148" max="6148" width="14.140625" style="10" bestFit="1" customWidth="1"/>
    <col min="6149" max="6149" width="23.7109375" style="10" customWidth="1"/>
    <col min="6150" max="6150" width="22.140625" style="10" customWidth="1"/>
    <col min="6151" max="6151" width="9.28515625" style="10" customWidth="1"/>
    <col min="6152" max="6152" width="6.5703125" style="10" customWidth="1"/>
    <col min="6153" max="6153" width="15.5703125" style="10" customWidth="1"/>
    <col min="6154" max="6154" width="7.5703125" style="10" customWidth="1"/>
    <col min="6155" max="6155" width="10.5703125" style="10" customWidth="1"/>
    <col min="6156" max="6156" width="12" style="10" bestFit="1" customWidth="1"/>
    <col min="6157" max="6157" width="13.140625" style="10" customWidth="1"/>
    <col min="6158" max="6158" width="12.85546875" style="10" customWidth="1"/>
    <col min="6159" max="6159" width="12.42578125" style="10" customWidth="1"/>
    <col min="6160" max="6160" width="12.85546875" style="10" customWidth="1"/>
    <col min="6161" max="6161" width="11.140625" style="10" bestFit="1" customWidth="1"/>
    <col min="6162" max="6163" width="9.85546875" style="10" customWidth="1"/>
    <col min="6164" max="6164" width="10.7109375" style="10" customWidth="1"/>
    <col min="6165" max="6165" width="10.28515625" style="10" bestFit="1" customWidth="1"/>
    <col min="6166" max="6166" width="8.7109375" style="10" customWidth="1"/>
    <col min="6167" max="6167" width="11.28515625" style="10" bestFit="1" customWidth="1"/>
    <col min="6168" max="6168" width="9" style="10" bestFit="1" customWidth="1"/>
    <col min="6169" max="6169" width="9.85546875" style="10" bestFit="1" customWidth="1"/>
    <col min="6170" max="6170" width="6.140625" style="10" bestFit="1" customWidth="1"/>
    <col min="6171" max="6400" width="9.140625" style="10"/>
    <col min="6401" max="6402" width="12.42578125" style="10" customWidth="1"/>
    <col min="6403" max="6403" width="11.5703125" style="10" customWidth="1"/>
    <col min="6404" max="6404" width="14.140625" style="10" bestFit="1" customWidth="1"/>
    <col min="6405" max="6405" width="23.7109375" style="10" customWidth="1"/>
    <col min="6406" max="6406" width="22.140625" style="10" customWidth="1"/>
    <col min="6407" max="6407" width="9.28515625" style="10" customWidth="1"/>
    <col min="6408" max="6408" width="6.5703125" style="10" customWidth="1"/>
    <col min="6409" max="6409" width="15.5703125" style="10" customWidth="1"/>
    <col min="6410" max="6410" width="7.5703125" style="10" customWidth="1"/>
    <col min="6411" max="6411" width="10.5703125" style="10" customWidth="1"/>
    <col min="6412" max="6412" width="12" style="10" bestFit="1" customWidth="1"/>
    <col min="6413" max="6413" width="13.140625" style="10" customWidth="1"/>
    <col min="6414" max="6414" width="12.85546875" style="10" customWidth="1"/>
    <col min="6415" max="6415" width="12.42578125" style="10" customWidth="1"/>
    <col min="6416" max="6416" width="12.85546875" style="10" customWidth="1"/>
    <col min="6417" max="6417" width="11.140625" style="10" bestFit="1" customWidth="1"/>
    <col min="6418" max="6419" width="9.85546875" style="10" customWidth="1"/>
    <col min="6420" max="6420" width="10.7109375" style="10" customWidth="1"/>
    <col min="6421" max="6421" width="10.28515625" style="10" bestFit="1" customWidth="1"/>
    <col min="6422" max="6422" width="8.7109375" style="10" customWidth="1"/>
    <col min="6423" max="6423" width="11.28515625" style="10" bestFit="1" customWidth="1"/>
    <col min="6424" max="6424" width="9" style="10" bestFit="1" customWidth="1"/>
    <col min="6425" max="6425" width="9.85546875" style="10" bestFit="1" customWidth="1"/>
    <col min="6426" max="6426" width="6.140625" style="10" bestFit="1" customWidth="1"/>
    <col min="6427" max="6656" width="9.140625" style="10"/>
    <col min="6657" max="6658" width="12.42578125" style="10" customWidth="1"/>
    <col min="6659" max="6659" width="11.5703125" style="10" customWidth="1"/>
    <col min="6660" max="6660" width="14.140625" style="10" bestFit="1" customWidth="1"/>
    <col min="6661" max="6661" width="23.7109375" style="10" customWidth="1"/>
    <col min="6662" max="6662" width="22.140625" style="10" customWidth="1"/>
    <col min="6663" max="6663" width="9.28515625" style="10" customWidth="1"/>
    <col min="6664" max="6664" width="6.5703125" style="10" customWidth="1"/>
    <col min="6665" max="6665" width="15.5703125" style="10" customWidth="1"/>
    <col min="6666" max="6666" width="7.5703125" style="10" customWidth="1"/>
    <col min="6667" max="6667" width="10.5703125" style="10" customWidth="1"/>
    <col min="6668" max="6668" width="12" style="10" bestFit="1" customWidth="1"/>
    <col min="6669" max="6669" width="13.140625" style="10" customWidth="1"/>
    <col min="6670" max="6670" width="12.85546875" style="10" customWidth="1"/>
    <col min="6671" max="6671" width="12.42578125" style="10" customWidth="1"/>
    <col min="6672" max="6672" width="12.85546875" style="10" customWidth="1"/>
    <col min="6673" max="6673" width="11.140625" style="10" bestFit="1" customWidth="1"/>
    <col min="6674" max="6675" width="9.85546875" style="10" customWidth="1"/>
    <col min="6676" max="6676" width="10.7109375" style="10" customWidth="1"/>
    <col min="6677" max="6677" width="10.28515625" style="10" bestFit="1" customWidth="1"/>
    <col min="6678" max="6678" width="8.7109375" style="10" customWidth="1"/>
    <col min="6679" max="6679" width="11.28515625" style="10" bestFit="1" customWidth="1"/>
    <col min="6680" max="6680" width="9" style="10" bestFit="1" customWidth="1"/>
    <col min="6681" max="6681" width="9.85546875" style="10" bestFit="1" customWidth="1"/>
    <col min="6682" max="6682" width="6.140625" style="10" bestFit="1" customWidth="1"/>
    <col min="6683" max="6912" width="9.140625" style="10"/>
    <col min="6913" max="6914" width="12.42578125" style="10" customWidth="1"/>
    <col min="6915" max="6915" width="11.5703125" style="10" customWidth="1"/>
    <col min="6916" max="6916" width="14.140625" style="10" bestFit="1" customWidth="1"/>
    <col min="6917" max="6917" width="23.7109375" style="10" customWidth="1"/>
    <col min="6918" max="6918" width="22.140625" style="10" customWidth="1"/>
    <col min="6919" max="6919" width="9.28515625" style="10" customWidth="1"/>
    <col min="6920" max="6920" width="6.5703125" style="10" customWidth="1"/>
    <col min="6921" max="6921" width="15.5703125" style="10" customWidth="1"/>
    <col min="6922" max="6922" width="7.5703125" style="10" customWidth="1"/>
    <col min="6923" max="6923" width="10.5703125" style="10" customWidth="1"/>
    <col min="6924" max="6924" width="12" style="10" bestFit="1" customWidth="1"/>
    <col min="6925" max="6925" width="13.140625" style="10" customWidth="1"/>
    <col min="6926" max="6926" width="12.85546875" style="10" customWidth="1"/>
    <col min="6927" max="6927" width="12.42578125" style="10" customWidth="1"/>
    <col min="6928" max="6928" width="12.85546875" style="10" customWidth="1"/>
    <col min="6929" max="6929" width="11.140625" style="10" bestFit="1" customWidth="1"/>
    <col min="6930" max="6931" width="9.85546875" style="10" customWidth="1"/>
    <col min="6932" max="6932" width="10.7109375" style="10" customWidth="1"/>
    <col min="6933" max="6933" width="10.28515625" style="10" bestFit="1" customWidth="1"/>
    <col min="6934" max="6934" width="8.7109375" style="10" customWidth="1"/>
    <col min="6935" max="6935" width="11.28515625" style="10" bestFit="1" customWidth="1"/>
    <col min="6936" max="6936" width="9" style="10" bestFit="1" customWidth="1"/>
    <col min="6937" max="6937" width="9.85546875" style="10" bestFit="1" customWidth="1"/>
    <col min="6938" max="6938" width="6.140625" style="10" bestFit="1" customWidth="1"/>
    <col min="6939" max="7168" width="9.140625" style="10"/>
    <col min="7169" max="7170" width="12.42578125" style="10" customWidth="1"/>
    <col min="7171" max="7171" width="11.5703125" style="10" customWidth="1"/>
    <col min="7172" max="7172" width="14.140625" style="10" bestFit="1" customWidth="1"/>
    <col min="7173" max="7173" width="23.7109375" style="10" customWidth="1"/>
    <col min="7174" max="7174" width="22.140625" style="10" customWidth="1"/>
    <col min="7175" max="7175" width="9.28515625" style="10" customWidth="1"/>
    <col min="7176" max="7176" width="6.5703125" style="10" customWidth="1"/>
    <col min="7177" max="7177" width="15.5703125" style="10" customWidth="1"/>
    <col min="7178" max="7178" width="7.5703125" style="10" customWidth="1"/>
    <col min="7179" max="7179" width="10.5703125" style="10" customWidth="1"/>
    <col min="7180" max="7180" width="12" style="10" bestFit="1" customWidth="1"/>
    <col min="7181" max="7181" width="13.140625" style="10" customWidth="1"/>
    <col min="7182" max="7182" width="12.85546875" style="10" customWidth="1"/>
    <col min="7183" max="7183" width="12.42578125" style="10" customWidth="1"/>
    <col min="7184" max="7184" width="12.85546875" style="10" customWidth="1"/>
    <col min="7185" max="7185" width="11.140625" style="10" bestFit="1" customWidth="1"/>
    <col min="7186" max="7187" width="9.85546875" style="10" customWidth="1"/>
    <col min="7188" max="7188" width="10.7109375" style="10" customWidth="1"/>
    <col min="7189" max="7189" width="10.28515625" style="10" bestFit="1" customWidth="1"/>
    <col min="7190" max="7190" width="8.7109375" style="10" customWidth="1"/>
    <col min="7191" max="7191" width="11.28515625" style="10" bestFit="1" customWidth="1"/>
    <col min="7192" max="7192" width="9" style="10" bestFit="1" customWidth="1"/>
    <col min="7193" max="7193" width="9.85546875" style="10" bestFit="1" customWidth="1"/>
    <col min="7194" max="7194" width="6.140625" style="10" bestFit="1" customWidth="1"/>
    <col min="7195" max="7424" width="9.140625" style="10"/>
    <col min="7425" max="7426" width="12.42578125" style="10" customWidth="1"/>
    <col min="7427" max="7427" width="11.5703125" style="10" customWidth="1"/>
    <col min="7428" max="7428" width="14.140625" style="10" bestFit="1" customWidth="1"/>
    <col min="7429" max="7429" width="23.7109375" style="10" customWidth="1"/>
    <col min="7430" max="7430" width="22.140625" style="10" customWidth="1"/>
    <col min="7431" max="7431" width="9.28515625" style="10" customWidth="1"/>
    <col min="7432" max="7432" width="6.5703125" style="10" customWidth="1"/>
    <col min="7433" max="7433" width="15.5703125" style="10" customWidth="1"/>
    <col min="7434" max="7434" width="7.5703125" style="10" customWidth="1"/>
    <col min="7435" max="7435" width="10.5703125" style="10" customWidth="1"/>
    <col min="7436" max="7436" width="12" style="10" bestFit="1" customWidth="1"/>
    <col min="7437" max="7437" width="13.140625" style="10" customWidth="1"/>
    <col min="7438" max="7438" width="12.85546875" style="10" customWidth="1"/>
    <col min="7439" max="7439" width="12.42578125" style="10" customWidth="1"/>
    <col min="7440" max="7440" width="12.85546875" style="10" customWidth="1"/>
    <col min="7441" max="7441" width="11.140625" style="10" bestFit="1" customWidth="1"/>
    <col min="7442" max="7443" width="9.85546875" style="10" customWidth="1"/>
    <col min="7444" max="7444" width="10.7109375" style="10" customWidth="1"/>
    <col min="7445" max="7445" width="10.28515625" style="10" bestFit="1" customWidth="1"/>
    <col min="7446" max="7446" width="8.7109375" style="10" customWidth="1"/>
    <col min="7447" max="7447" width="11.28515625" style="10" bestFit="1" customWidth="1"/>
    <col min="7448" max="7448" width="9" style="10" bestFit="1" customWidth="1"/>
    <col min="7449" max="7449" width="9.85546875" style="10" bestFit="1" customWidth="1"/>
    <col min="7450" max="7450" width="6.140625" style="10" bestFit="1" customWidth="1"/>
    <col min="7451" max="7680" width="9.140625" style="10"/>
    <col min="7681" max="7682" width="12.42578125" style="10" customWidth="1"/>
    <col min="7683" max="7683" width="11.5703125" style="10" customWidth="1"/>
    <col min="7684" max="7684" width="14.140625" style="10" bestFit="1" customWidth="1"/>
    <col min="7685" max="7685" width="23.7109375" style="10" customWidth="1"/>
    <col min="7686" max="7686" width="22.140625" style="10" customWidth="1"/>
    <col min="7687" max="7687" width="9.28515625" style="10" customWidth="1"/>
    <col min="7688" max="7688" width="6.5703125" style="10" customWidth="1"/>
    <col min="7689" max="7689" width="15.5703125" style="10" customWidth="1"/>
    <col min="7690" max="7690" width="7.5703125" style="10" customWidth="1"/>
    <col min="7691" max="7691" width="10.5703125" style="10" customWidth="1"/>
    <col min="7692" max="7692" width="12" style="10" bestFit="1" customWidth="1"/>
    <col min="7693" max="7693" width="13.140625" style="10" customWidth="1"/>
    <col min="7694" max="7694" width="12.85546875" style="10" customWidth="1"/>
    <col min="7695" max="7695" width="12.42578125" style="10" customWidth="1"/>
    <col min="7696" max="7696" width="12.85546875" style="10" customWidth="1"/>
    <col min="7697" max="7697" width="11.140625" style="10" bestFit="1" customWidth="1"/>
    <col min="7698" max="7699" width="9.85546875" style="10" customWidth="1"/>
    <col min="7700" max="7700" width="10.7109375" style="10" customWidth="1"/>
    <col min="7701" max="7701" width="10.28515625" style="10" bestFit="1" customWidth="1"/>
    <col min="7702" max="7702" width="8.7109375" style="10" customWidth="1"/>
    <col min="7703" max="7703" width="11.28515625" style="10" bestFit="1" customWidth="1"/>
    <col min="7704" max="7704" width="9" style="10" bestFit="1" customWidth="1"/>
    <col min="7705" max="7705" width="9.85546875" style="10" bestFit="1" customWidth="1"/>
    <col min="7706" max="7706" width="6.140625" style="10" bestFit="1" customWidth="1"/>
    <col min="7707" max="7936" width="9.140625" style="10"/>
    <col min="7937" max="7938" width="12.42578125" style="10" customWidth="1"/>
    <col min="7939" max="7939" width="11.5703125" style="10" customWidth="1"/>
    <col min="7940" max="7940" width="14.140625" style="10" bestFit="1" customWidth="1"/>
    <col min="7941" max="7941" width="23.7109375" style="10" customWidth="1"/>
    <col min="7942" max="7942" width="22.140625" style="10" customWidth="1"/>
    <col min="7943" max="7943" width="9.28515625" style="10" customWidth="1"/>
    <col min="7944" max="7944" width="6.5703125" style="10" customWidth="1"/>
    <col min="7945" max="7945" width="15.5703125" style="10" customWidth="1"/>
    <col min="7946" max="7946" width="7.5703125" style="10" customWidth="1"/>
    <col min="7947" max="7947" width="10.5703125" style="10" customWidth="1"/>
    <col min="7948" max="7948" width="12" style="10" bestFit="1" customWidth="1"/>
    <col min="7949" max="7949" width="13.140625" style="10" customWidth="1"/>
    <col min="7950" max="7950" width="12.85546875" style="10" customWidth="1"/>
    <col min="7951" max="7951" width="12.42578125" style="10" customWidth="1"/>
    <col min="7952" max="7952" width="12.85546875" style="10" customWidth="1"/>
    <col min="7953" max="7953" width="11.140625" style="10" bestFit="1" customWidth="1"/>
    <col min="7954" max="7955" width="9.85546875" style="10" customWidth="1"/>
    <col min="7956" max="7956" width="10.7109375" style="10" customWidth="1"/>
    <col min="7957" max="7957" width="10.28515625" style="10" bestFit="1" customWidth="1"/>
    <col min="7958" max="7958" width="8.7109375" style="10" customWidth="1"/>
    <col min="7959" max="7959" width="11.28515625" style="10" bestFit="1" customWidth="1"/>
    <col min="7960" max="7960" width="9" style="10" bestFit="1" customWidth="1"/>
    <col min="7961" max="7961" width="9.85546875" style="10" bestFit="1" customWidth="1"/>
    <col min="7962" max="7962" width="6.140625" style="10" bestFit="1" customWidth="1"/>
    <col min="7963" max="8192" width="9.140625" style="10"/>
    <col min="8193" max="8194" width="12.42578125" style="10" customWidth="1"/>
    <col min="8195" max="8195" width="11.5703125" style="10" customWidth="1"/>
    <col min="8196" max="8196" width="14.140625" style="10" bestFit="1" customWidth="1"/>
    <col min="8197" max="8197" width="23.7109375" style="10" customWidth="1"/>
    <col min="8198" max="8198" width="22.140625" style="10" customWidth="1"/>
    <col min="8199" max="8199" width="9.28515625" style="10" customWidth="1"/>
    <col min="8200" max="8200" width="6.5703125" style="10" customWidth="1"/>
    <col min="8201" max="8201" width="15.5703125" style="10" customWidth="1"/>
    <col min="8202" max="8202" width="7.5703125" style="10" customWidth="1"/>
    <col min="8203" max="8203" width="10.5703125" style="10" customWidth="1"/>
    <col min="8204" max="8204" width="12" style="10" bestFit="1" customWidth="1"/>
    <col min="8205" max="8205" width="13.140625" style="10" customWidth="1"/>
    <col min="8206" max="8206" width="12.85546875" style="10" customWidth="1"/>
    <col min="8207" max="8207" width="12.42578125" style="10" customWidth="1"/>
    <col min="8208" max="8208" width="12.85546875" style="10" customWidth="1"/>
    <col min="8209" max="8209" width="11.140625" style="10" bestFit="1" customWidth="1"/>
    <col min="8210" max="8211" width="9.85546875" style="10" customWidth="1"/>
    <col min="8212" max="8212" width="10.7109375" style="10" customWidth="1"/>
    <col min="8213" max="8213" width="10.28515625" style="10" bestFit="1" customWidth="1"/>
    <col min="8214" max="8214" width="8.7109375" style="10" customWidth="1"/>
    <col min="8215" max="8215" width="11.28515625" style="10" bestFit="1" customWidth="1"/>
    <col min="8216" max="8216" width="9" style="10" bestFit="1" customWidth="1"/>
    <col min="8217" max="8217" width="9.85546875" style="10" bestFit="1" customWidth="1"/>
    <col min="8218" max="8218" width="6.140625" style="10" bestFit="1" customWidth="1"/>
    <col min="8219" max="8448" width="9.140625" style="10"/>
    <col min="8449" max="8450" width="12.42578125" style="10" customWidth="1"/>
    <col min="8451" max="8451" width="11.5703125" style="10" customWidth="1"/>
    <col min="8452" max="8452" width="14.140625" style="10" bestFit="1" customWidth="1"/>
    <col min="8453" max="8453" width="23.7109375" style="10" customWidth="1"/>
    <col min="8454" max="8454" width="22.140625" style="10" customWidth="1"/>
    <col min="8455" max="8455" width="9.28515625" style="10" customWidth="1"/>
    <col min="8456" max="8456" width="6.5703125" style="10" customWidth="1"/>
    <col min="8457" max="8457" width="15.5703125" style="10" customWidth="1"/>
    <col min="8458" max="8458" width="7.5703125" style="10" customWidth="1"/>
    <col min="8459" max="8459" width="10.5703125" style="10" customWidth="1"/>
    <col min="8460" max="8460" width="12" style="10" bestFit="1" customWidth="1"/>
    <col min="8461" max="8461" width="13.140625" style="10" customWidth="1"/>
    <col min="8462" max="8462" width="12.85546875" style="10" customWidth="1"/>
    <col min="8463" max="8463" width="12.42578125" style="10" customWidth="1"/>
    <col min="8464" max="8464" width="12.85546875" style="10" customWidth="1"/>
    <col min="8465" max="8465" width="11.140625" style="10" bestFit="1" customWidth="1"/>
    <col min="8466" max="8467" width="9.85546875" style="10" customWidth="1"/>
    <col min="8468" max="8468" width="10.7109375" style="10" customWidth="1"/>
    <col min="8469" max="8469" width="10.28515625" style="10" bestFit="1" customWidth="1"/>
    <col min="8470" max="8470" width="8.7109375" style="10" customWidth="1"/>
    <col min="8471" max="8471" width="11.28515625" style="10" bestFit="1" customWidth="1"/>
    <col min="8472" max="8472" width="9" style="10" bestFit="1" customWidth="1"/>
    <col min="8473" max="8473" width="9.85546875" style="10" bestFit="1" customWidth="1"/>
    <col min="8474" max="8474" width="6.140625" style="10" bestFit="1" customWidth="1"/>
    <col min="8475" max="8704" width="9.140625" style="10"/>
    <col min="8705" max="8706" width="12.42578125" style="10" customWidth="1"/>
    <col min="8707" max="8707" width="11.5703125" style="10" customWidth="1"/>
    <col min="8708" max="8708" width="14.140625" style="10" bestFit="1" customWidth="1"/>
    <col min="8709" max="8709" width="23.7109375" style="10" customWidth="1"/>
    <col min="8710" max="8710" width="22.140625" style="10" customWidth="1"/>
    <col min="8711" max="8711" width="9.28515625" style="10" customWidth="1"/>
    <col min="8712" max="8712" width="6.5703125" style="10" customWidth="1"/>
    <col min="8713" max="8713" width="15.5703125" style="10" customWidth="1"/>
    <col min="8714" max="8714" width="7.5703125" style="10" customWidth="1"/>
    <col min="8715" max="8715" width="10.5703125" style="10" customWidth="1"/>
    <col min="8716" max="8716" width="12" style="10" bestFit="1" customWidth="1"/>
    <col min="8717" max="8717" width="13.140625" style="10" customWidth="1"/>
    <col min="8718" max="8718" width="12.85546875" style="10" customWidth="1"/>
    <col min="8719" max="8719" width="12.42578125" style="10" customWidth="1"/>
    <col min="8720" max="8720" width="12.85546875" style="10" customWidth="1"/>
    <col min="8721" max="8721" width="11.140625" style="10" bestFit="1" customWidth="1"/>
    <col min="8722" max="8723" width="9.85546875" style="10" customWidth="1"/>
    <col min="8724" max="8724" width="10.7109375" style="10" customWidth="1"/>
    <col min="8725" max="8725" width="10.28515625" style="10" bestFit="1" customWidth="1"/>
    <col min="8726" max="8726" width="8.7109375" style="10" customWidth="1"/>
    <col min="8727" max="8727" width="11.28515625" style="10" bestFit="1" customWidth="1"/>
    <col min="8728" max="8728" width="9" style="10" bestFit="1" customWidth="1"/>
    <col min="8729" max="8729" width="9.85546875" style="10" bestFit="1" customWidth="1"/>
    <col min="8730" max="8730" width="6.140625" style="10" bestFit="1" customWidth="1"/>
    <col min="8731" max="8960" width="9.140625" style="10"/>
    <col min="8961" max="8962" width="12.42578125" style="10" customWidth="1"/>
    <col min="8963" max="8963" width="11.5703125" style="10" customWidth="1"/>
    <col min="8964" max="8964" width="14.140625" style="10" bestFit="1" customWidth="1"/>
    <col min="8965" max="8965" width="23.7109375" style="10" customWidth="1"/>
    <col min="8966" max="8966" width="22.140625" style="10" customWidth="1"/>
    <col min="8967" max="8967" width="9.28515625" style="10" customWidth="1"/>
    <col min="8968" max="8968" width="6.5703125" style="10" customWidth="1"/>
    <col min="8969" max="8969" width="15.5703125" style="10" customWidth="1"/>
    <col min="8970" max="8970" width="7.5703125" style="10" customWidth="1"/>
    <col min="8971" max="8971" width="10.5703125" style="10" customWidth="1"/>
    <col min="8972" max="8972" width="12" style="10" bestFit="1" customWidth="1"/>
    <col min="8973" max="8973" width="13.140625" style="10" customWidth="1"/>
    <col min="8974" max="8974" width="12.85546875" style="10" customWidth="1"/>
    <col min="8975" max="8975" width="12.42578125" style="10" customWidth="1"/>
    <col min="8976" max="8976" width="12.85546875" style="10" customWidth="1"/>
    <col min="8977" max="8977" width="11.140625" style="10" bestFit="1" customWidth="1"/>
    <col min="8978" max="8979" width="9.85546875" style="10" customWidth="1"/>
    <col min="8980" max="8980" width="10.7109375" style="10" customWidth="1"/>
    <col min="8981" max="8981" width="10.28515625" style="10" bestFit="1" customWidth="1"/>
    <col min="8982" max="8982" width="8.7109375" style="10" customWidth="1"/>
    <col min="8983" max="8983" width="11.28515625" style="10" bestFit="1" customWidth="1"/>
    <col min="8984" max="8984" width="9" style="10" bestFit="1" customWidth="1"/>
    <col min="8985" max="8985" width="9.85546875" style="10" bestFit="1" customWidth="1"/>
    <col min="8986" max="8986" width="6.140625" style="10" bestFit="1" customWidth="1"/>
    <col min="8987" max="9216" width="9.140625" style="10"/>
    <col min="9217" max="9218" width="12.42578125" style="10" customWidth="1"/>
    <col min="9219" max="9219" width="11.5703125" style="10" customWidth="1"/>
    <col min="9220" max="9220" width="14.140625" style="10" bestFit="1" customWidth="1"/>
    <col min="9221" max="9221" width="23.7109375" style="10" customWidth="1"/>
    <col min="9222" max="9222" width="22.140625" style="10" customWidth="1"/>
    <col min="9223" max="9223" width="9.28515625" style="10" customWidth="1"/>
    <col min="9224" max="9224" width="6.5703125" style="10" customWidth="1"/>
    <col min="9225" max="9225" width="15.5703125" style="10" customWidth="1"/>
    <col min="9226" max="9226" width="7.5703125" style="10" customWidth="1"/>
    <col min="9227" max="9227" width="10.5703125" style="10" customWidth="1"/>
    <col min="9228" max="9228" width="12" style="10" bestFit="1" customWidth="1"/>
    <col min="9229" max="9229" width="13.140625" style="10" customWidth="1"/>
    <col min="9230" max="9230" width="12.85546875" style="10" customWidth="1"/>
    <col min="9231" max="9231" width="12.42578125" style="10" customWidth="1"/>
    <col min="9232" max="9232" width="12.85546875" style="10" customWidth="1"/>
    <col min="9233" max="9233" width="11.140625" style="10" bestFit="1" customWidth="1"/>
    <col min="9234" max="9235" width="9.85546875" style="10" customWidth="1"/>
    <col min="9236" max="9236" width="10.7109375" style="10" customWidth="1"/>
    <col min="9237" max="9237" width="10.28515625" style="10" bestFit="1" customWidth="1"/>
    <col min="9238" max="9238" width="8.7109375" style="10" customWidth="1"/>
    <col min="9239" max="9239" width="11.28515625" style="10" bestFit="1" customWidth="1"/>
    <col min="9240" max="9240" width="9" style="10" bestFit="1" customWidth="1"/>
    <col min="9241" max="9241" width="9.85546875" style="10" bestFit="1" customWidth="1"/>
    <col min="9242" max="9242" width="6.140625" style="10" bestFit="1" customWidth="1"/>
    <col min="9243" max="9472" width="9.140625" style="10"/>
    <col min="9473" max="9474" width="12.42578125" style="10" customWidth="1"/>
    <col min="9475" max="9475" width="11.5703125" style="10" customWidth="1"/>
    <col min="9476" max="9476" width="14.140625" style="10" bestFit="1" customWidth="1"/>
    <col min="9477" max="9477" width="23.7109375" style="10" customWidth="1"/>
    <col min="9478" max="9478" width="22.140625" style="10" customWidth="1"/>
    <col min="9479" max="9479" width="9.28515625" style="10" customWidth="1"/>
    <col min="9480" max="9480" width="6.5703125" style="10" customWidth="1"/>
    <col min="9481" max="9481" width="15.5703125" style="10" customWidth="1"/>
    <col min="9482" max="9482" width="7.5703125" style="10" customWidth="1"/>
    <col min="9483" max="9483" width="10.5703125" style="10" customWidth="1"/>
    <col min="9484" max="9484" width="12" style="10" bestFit="1" customWidth="1"/>
    <col min="9485" max="9485" width="13.140625" style="10" customWidth="1"/>
    <col min="9486" max="9486" width="12.85546875" style="10" customWidth="1"/>
    <col min="9487" max="9487" width="12.42578125" style="10" customWidth="1"/>
    <col min="9488" max="9488" width="12.85546875" style="10" customWidth="1"/>
    <col min="9489" max="9489" width="11.140625" style="10" bestFit="1" customWidth="1"/>
    <col min="9490" max="9491" width="9.85546875" style="10" customWidth="1"/>
    <col min="9492" max="9492" width="10.7109375" style="10" customWidth="1"/>
    <col min="9493" max="9493" width="10.28515625" style="10" bestFit="1" customWidth="1"/>
    <col min="9494" max="9494" width="8.7109375" style="10" customWidth="1"/>
    <col min="9495" max="9495" width="11.28515625" style="10" bestFit="1" customWidth="1"/>
    <col min="9496" max="9496" width="9" style="10" bestFit="1" customWidth="1"/>
    <col min="9497" max="9497" width="9.85546875" style="10" bestFit="1" customWidth="1"/>
    <col min="9498" max="9498" width="6.140625" style="10" bestFit="1" customWidth="1"/>
    <col min="9499" max="9728" width="9.140625" style="10"/>
    <col min="9729" max="9730" width="12.42578125" style="10" customWidth="1"/>
    <col min="9731" max="9731" width="11.5703125" style="10" customWidth="1"/>
    <col min="9732" max="9732" width="14.140625" style="10" bestFit="1" customWidth="1"/>
    <col min="9733" max="9733" width="23.7109375" style="10" customWidth="1"/>
    <col min="9734" max="9734" width="22.140625" style="10" customWidth="1"/>
    <col min="9735" max="9735" width="9.28515625" style="10" customWidth="1"/>
    <col min="9736" max="9736" width="6.5703125" style="10" customWidth="1"/>
    <col min="9737" max="9737" width="15.5703125" style="10" customWidth="1"/>
    <col min="9738" max="9738" width="7.5703125" style="10" customWidth="1"/>
    <col min="9739" max="9739" width="10.5703125" style="10" customWidth="1"/>
    <col min="9740" max="9740" width="12" style="10" bestFit="1" customWidth="1"/>
    <col min="9741" max="9741" width="13.140625" style="10" customWidth="1"/>
    <col min="9742" max="9742" width="12.85546875" style="10" customWidth="1"/>
    <col min="9743" max="9743" width="12.42578125" style="10" customWidth="1"/>
    <col min="9744" max="9744" width="12.85546875" style="10" customWidth="1"/>
    <col min="9745" max="9745" width="11.140625" style="10" bestFit="1" customWidth="1"/>
    <col min="9746" max="9747" width="9.85546875" style="10" customWidth="1"/>
    <col min="9748" max="9748" width="10.7109375" style="10" customWidth="1"/>
    <col min="9749" max="9749" width="10.28515625" style="10" bestFit="1" customWidth="1"/>
    <col min="9750" max="9750" width="8.7109375" style="10" customWidth="1"/>
    <col min="9751" max="9751" width="11.28515625" style="10" bestFit="1" customWidth="1"/>
    <col min="9752" max="9752" width="9" style="10" bestFit="1" customWidth="1"/>
    <col min="9753" max="9753" width="9.85546875" style="10" bestFit="1" customWidth="1"/>
    <col min="9754" max="9754" width="6.140625" style="10" bestFit="1" customWidth="1"/>
    <col min="9755" max="9984" width="9.140625" style="10"/>
    <col min="9985" max="9986" width="12.42578125" style="10" customWidth="1"/>
    <col min="9987" max="9987" width="11.5703125" style="10" customWidth="1"/>
    <col min="9988" max="9988" width="14.140625" style="10" bestFit="1" customWidth="1"/>
    <col min="9989" max="9989" width="23.7109375" style="10" customWidth="1"/>
    <col min="9990" max="9990" width="22.140625" style="10" customWidth="1"/>
    <col min="9991" max="9991" width="9.28515625" style="10" customWidth="1"/>
    <col min="9992" max="9992" width="6.5703125" style="10" customWidth="1"/>
    <col min="9993" max="9993" width="15.5703125" style="10" customWidth="1"/>
    <col min="9994" max="9994" width="7.5703125" style="10" customWidth="1"/>
    <col min="9995" max="9995" width="10.5703125" style="10" customWidth="1"/>
    <col min="9996" max="9996" width="12" style="10" bestFit="1" customWidth="1"/>
    <col min="9997" max="9997" width="13.140625" style="10" customWidth="1"/>
    <col min="9998" max="9998" width="12.85546875" style="10" customWidth="1"/>
    <col min="9999" max="9999" width="12.42578125" style="10" customWidth="1"/>
    <col min="10000" max="10000" width="12.85546875" style="10" customWidth="1"/>
    <col min="10001" max="10001" width="11.140625" style="10" bestFit="1" customWidth="1"/>
    <col min="10002" max="10003" width="9.85546875" style="10" customWidth="1"/>
    <col min="10004" max="10004" width="10.7109375" style="10" customWidth="1"/>
    <col min="10005" max="10005" width="10.28515625" style="10" bestFit="1" customWidth="1"/>
    <col min="10006" max="10006" width="8.7109375" style="10" customWidth="1"/>
    <col min="10007" max="10007" width="11.28515625" style="10" bestFit="1" customWidth="1"/>
    <col min="10008" max="10008" width="9" style="10" bestFit="1" customWidth="1"/>
    <col min="10009" max="10009" width="9.85546875" style="10" bestFit="1" customWidth="1"/>
    <col min="10010" max="10010" width="6.140625" style="10" bestFit="1" customWidth="1"/>
    <col min="10011" max="10240" width="9.140625" style="10"/>
    <col min="10241" max="10242" width="12.42578125" style="10" customWidth="1"/>
    <col min="10243" max="10243" width="11.5703125" style="10" customWidth="1"/>
    <col min="10244" max="10244" width="14.140625" style="10" bestFit="1" customWidth="1"/>
    <col min="10245" max="10245" width="23.7109375" style="10" customWidth="1"/>
    <col min="10246" max="10246" width="22.140625" style="10" customWidth="1"/>
    <col min="10247" max="10247" width="9.28515625" style="10" customWidth="1"/>
    <col min="10248" max="10248" width="6.5703125" style="10" customWidth="1"/>
    <col min="10249" max="10249" width="15.5703125" style="10" customWidth="1"/>
    <col min="10250" max="10250" width="7.5703125" style="10" customWidth="1"/>
    <col min="10251" max="10251" width="10.5703125" style="10" customWidth="1"/>
    <col min="10252" max="10252" width="12" style="10" bestFit="1" customWidth="1"/>
    <col min="10253" max="10253" width="13.140625" style="10" customWidth="1"/>
    <col min="10254" max="10254" width="12.85546875" style="10" customWidth="1"/>
    <col min="10255" max="10255" width="12.42578125" style="10" customWidth="1"/>
    <col min="10256" max="10256" width="12.85546875" style="10" customWidth="1"/>
    <col min="10257" max="10257" width="11.140625" style="10" bestFit="1" customWidth="1"/>
    <col min="10258" max="10259" width="9.85546875" style="10" customWidth="1"/>
    <col min="10260" max="10260" width="10.7109375" style="10" customWidth="1"/>
    <col min="10261" max="10261" width="10.28515625" style="10" bestFit="1" customWidth="1"/>
    <col min="10262" max="10262" width="8.7109375" style="10" customWidth="1"/>
    <col min="10263" max="10263" width="11.28515625" style="10" bestFit="1" customWidth="1"/>
    <col min="10264" max="10264" width="9" style="10" bestFit="1" customWidth="1"/>
    <col min="10265" max="10265" width="9.85546875" style="10" bestFit="1" customWidth="1"/>
    <col min="10266" max="10266" width="6.140625" style="10" bestFit="1" customWidth="1"/>
    <col min="10267" max="10496" width="9.140625" style="10"/>
    <col min="10497" max="10498" width="12.42578125" style="10" customWidth="1"/>
    <col min="10499" max="10499" width="11.5703125" style="10" customWidth="1"/>
    <col min="10500" max="10500" width="14.140625" style="10" bestFit="1" customWidth="1"/>
    <col min="10501" max="10501" width="23.7109375" style="10" customWidth="1"/>
    <col min="10502" max="10502" width="22.140625" style="10" customWidth="1"/>
    <col min="10503" max="10503" width="9.28515625" style="10" customWidth="1"/>
    <col min="10504" max="10504" width="6.5703125" style="10" customWidth="1"/>
    <col min="10505" max="10505" width="15.5703125" style="10" customWidth="1"/>
    <col min="10506" max="10506" width="7.5703125" style="10" customWidth="1"/>
    <col min="10507" max="10507" width="10.5703125" style="10" customWidth="1"/>
    <col min="10508" max="10508" width="12" style="10" bestFit="1" customWidth="1"/>
    <col min="10509" max="10509" width="13.140625" style="10" customWidth="1"/>
    <col min="10510" max="10510" width="12.85546875" style="10" customWidth="1"/>
    <col min="10511" max="10511" width="12.42578125" style="10" customWidth="1"/>
    <col min="10512" max="10512" width="12.85546875" style="10" customWidth="1"/>
    <col min="10513" max="10513" width="11.140625" style="10" bestFit="1" customWidth="1"/>
    <col min="10514" max="10515" width="9.85546875" style="10" customWidth="1"/>
    <col min="10516" max="10516" width="10.7109375" style="10" customWidth="1"/>
    <col min="10517" max="10517" width="10.28515625" style="10" bestFit="1" customWidth="1"/>
    <col min="10518" max="10518" width="8.7109375" style="10" customWidth="1"/>
    <col min="10519" max="10519" width="11.28515625" style="10" bestFit="1" customWidth="1"/>
    <col min="10520" max="10520" width="9" style="10" bestFit="1" customWidth="1"/>
    <col min="10521" max="10521" width="9.85546875" style="10" bestFit="1" customWidth="1"/>
    <col min="10522" max="10522" width="6.140625" style="10" bestFit="1" customWidth="1"/>
    <col min="10523" max="10752" width="9.140625" style="10"/>
    <col min="10753" max="10754" width="12.42578125" style="10" customWidth="1"/>
    <col min="10755" max="10755" width="11.5703125" style="10" customWidth="1"/>
    <col min="10756" max="10756" width="14.140625" style="10" bestFit="1" customWidth="1"/>
    <col min="10757" max="10757" width="23.7109375" style="10" customWidth="1"/>
    <col min="10758" max="10758" width="22.140625" style="10" customWidth="1"/>
    <col min="10759" max="10759" width="9.28515625" style="10" customWidth="1"/>
    <col min="10760" max="10760" width="6.5703125" style="10" customWidth="1"/>
    <col min="10761" max="10761" width="15.5703125" style="10" customWidth="1"/>
    <col min="10762" max="10762" width="7.5703125" style="10" customWidth="1"/>
    <col min="10763" max="10763" width="10.5703125" style="10" customWidth="1"/>
    <col min="10764" max="10764" width="12" style="10" bestFit="1" customWidth="1"/>
    <col min="10765" max="10765" width="13.140625" style="10" customWidth="1"/>
    <col min="10766" max="10766" width="12.85546875" style="10" customWidth="1"/>
    <col min="10767" max="10767" width="12.42578125" style="10" customWidth="1"/>
    <col min="10768" max="10768" width="12.85546875" style="10" customWidth="1"/>
    <col min="10769" max="10769" width="11.140625" style="10" bestFit="1" customWidth="1"/>
    <col min="10770" max="10771" width="9.85546875" style="10" customWidth="1"/>
    <col min="10772" max="10772" width="10.7109375" style="10" customWidth="1"/>
    <col min="10773" max="10773" width="10.28515625" style="10" bestFit="1" customWidth="1"/>
    <col min="10774" max="10774" width="8.7109375" style="10" customWidth="1"/>
    <col min="10775" max="10775" width="11.28515625" style="10" bestFit="1" customWidth="1"/>
    <col min="10776" max="10776" width="9" style="10" bestFit="1" customWidth="1"/>
    <col min="10777" max="10777" width="9.85546875" style="10" bestFit="1" customWidth="1"/>
    <col min="10778" max="10778" width="6.140625" style="10" bestFit="1" customWidth="1"/>
    <col min="10779" max="11008" width="9.140625" style="10"/>
    <col min="11009" max="11010" width="12.42578125" style="10" customWidth="1"/>
    <col min="11011" max="11011" width="11.5703125" style="10" customWidth="1"/>
    <col min="11012" max="11012" width="14.140625" style="10" bestFit="1" customWidth="1"/>
    <col min="11013" max="11013" width="23.7109375" style="10" customWidth="1"/>
    <col min="11014" max="11014" width="22.140625" style="10" customWidth="1"/>
    <col min="11015" max="11015" width="9.28515625" style="10" customWidth="1"/>
    <col min="11016" max="11016" width="6.5703125" style="10" customWidth="1"/>
    <col min="11017" max="11017" width="15.5703125" style="10" customWidth="1"/>
    <col min="11018" max="11018" width="7.5703125" style="10" customWidth="1"/>
    <col min="11019" max="11019" width="10.5703125" style="10" customWidth="1"/>
    <col min="11020" max="11020" width="12" style="10" bestFit="1" customWidth="1"/>
    <col min="11021" max="11021" width="13.140625" style="10" customWidth="1"/>
    <col min="11022" max="11022" width="12.85546875" style="10" customWidth="1"/>
    <col min="11023" max="11023" width="12.42578125" style="10" customWidth="1"/>
    <col min="11024" max="11024" width="12.85546875" style="10" customWidth="1"/>
    <col min="11025" max="11025" width="11.140625" style="10" bestFit="1" customWidth="1"/>
    <col min="11026" max="11027" width="9.85546875" style="10" customWidth="1"/>
    <col min="11028" max="11028" width="10.7109375" style="10" customWidth="1"/>
    <col min="11029" max="11029" width="10.28515625" style="10" bestFit="1" customWidth="1"/>
    <col min="11030" max="11030" width="8.7109375" style="10" customWidth="1"/>
    <col min="11031" max="11031" width="11.28515625" style="10" bestFit="1" customWidth="1"/>
    <col min="11032" max="11032" width="9" style="10" bestFit="1" customWidth="1"/>
    <col min="11033" max="11033" width="9.85546875" style="10" bestFit="1" customWidth="1"/>
    <col min="11034" max="11034" width="6.140625" style="10" bestFit="1" customWidth="1"/>
    <col min="11035" max="11264" width="9.140625" style="10"/>
    <col min="11265" max="11266" width="12.42578125" style="10" customWidth="1"/>
    <col min="11267" max="11267" width="11.5703125" style="10" customWidth="1"/>
    <col min="11268" max="11268" width="14.140625" style="10" bestFit="1" customWidth="1"/>
    <col min="11269" max="11269" width="23.7109375" style="10" customWidth="1"/>
    <col min="11270" max="11270" width="22.140625" style="10" customWidth="1"/>
    <col min="11271" max="11271" width="9.28515625" style="10" customWidth="1"/>
    <col min="11272" max="11272" width="6.5703125" style="10" customWidth="1"/>
    <col min="11273" max="11273" width="15.5703125" style="10" customWidth="1"/>
    <col min="11274" max="11274" width="7.5703125" style="10" customWidth="1"/>
    <col min="11275" max="11275" width="10.5703125" style="10" customWidth="1"/>
    <col min="11276" max="11276" width="12" style="10" bestFit="1" customWidth="1"/>
    <col min="11277" max="11277" width="13.140625" style="10" customWidth="1"/>
    <col min="11278" max="11278" width="12.85546875" style="10" customWidth="1"/>
    <col min="11279" max="11279" width="12.42578125" style="10" customWidth="1"/>
    <col min="11280" max="11280" width="12.85546875" style="10" customWidth="1"/>
    <col min="11281" max="11281" width="11.140625" style="10" bestFit="1" customWidth="1"/>
    <col min="11282" max="11283" width="9.85546875" style="10" customWidth="1"/>
    <col min="11284" max="11284" width="10.7109375" style="10" customWidth="1"/>
    <col min="11285" max="11285" width="10.28515625" style="10" bestFit="1" customWidth="1"/>
    <col min="11286" max="11286" width="8.7109375" style="10" customWidth="1"/>
    <col min="11287" max="11287" width="11.28515625" style="10" bestFit="1" customWidth="1"/>
    <col min="11288" max="11288" width="9" style="10" bestFit="1" customWidth="1"/>
    <col min="11289" max="11289" width="9.85546875" style="10" bestFit="1" customWidth="1"/>
    <col min="11290" max="11290" width="6.140625" style="10" bestFit="1" customWidth="1"/>
    <col min="11291" max="11520" width="9.140625" style="10"/>
    <col min="11521" max="11522" width="12.42578125" style="10" customWidth="1"/>
    <col min="11523" max="11523" width="11.5703125" style="10" customWidth="1"/>
    <col min="11524" max="11524" width="14.140625" style="10" bestFit="1" customWidth="1"/>
    <col min="11525" max="11525" width="23.7109375" style="10" customWidth="1"/>
    <col min="11526" max="11526" width="22.140625" style="10" customWidth="1"/>
    <col min="11527" max="11527" width="9.28515625" style="10" customWidth="1"/>
    <col min="11528" max="11528" width="6.5703125" style="10" customWidth="1"/>
    <col min="11529" max="11529" width="15.5703125" style="10" customWidth="1"/>
    <col min="11530" max="11530" width="7.5703125" style="10" customWidth="1"/>
    <col min="11531" max="11531" width="10.5703125" style="10" customWidth="1"/>
    <col min="11532" max="11532" width="12" style="10" bestFit="1" customWidth="1"/>
    <col min="11533" max="11533" width="13.140625" style="10" customWidth="1"/>
    <col min="11534" max="11534" width="12.85546875" style="10" customWidth="1"/>
    <col min="11535" max="11535" width="12.42578125" style="10" customWidth="1"/>
    <col min="11536" max="11536" width="12.85546875" style="10" customWidth="1"/>
    <col min="11537" max="11537" width="11.140625" style="10" bestFit="1" customWidth="1"/>
    <col min="11538" max="11539" width="9.85546875" style="10" customWidth="1"/>
    <col min="11540" max="11540" width="10.7109375" style="10" customWidth="1"/>
    <col min="11541" max="11541" width="10.28515625" style="10" bestFit="1" customWidth="1"/>
    <col min="11542" max="11542" width="8.7109375" style="10" customWidth="1"/>
    <col min="11543" max="11543" width="11.28515625" style="10" bestFit="1" customWidth="1"/>
    <col min="11544" max="11544" width="9" style="10" bestFit="1" customWidth="1"/>
    <col min="11545" max="11545" width="9.85546875" style="10" bestFit="1" customWidth="1"/>
    <col min="11546" max="11546" width="6.140625" style="10" bestFit="1" customWidth="1"/>
    <col min="11547" max="11776" width="9.140625" style="10"/>
    <col min="11777" max="11778" width="12.42578125" style="10" customWidth="1"/>
    <col min="11779" max="11779" width="11.5703125" style="10" customWidth="1"/>
    <col min="11780" max="11780" width="14.140625" style="10" bestFit="1" customWidth="1"/>
    <col min="11781" max="11781" width="23.7109375" style="10" customWidth="1"/>
    <col min="11782" max="11782" width="22.140625" style="10" customWidth="1"/>
    <col min="11783" max="11783" width="9.28515625" style="10" customWidth="1"/>
    <col min="11784" max="11784" width="6.5703125" style="10" customWidth="1"/>
    <col min="11785" max="11785" width="15.5703125" style="10" customWidth="1"/>
    <col min="11786" max="11786" width="7.5703125" style="10" customWidth="1"/>
    <col min="11787" max="11787" width="10.5703125" style="10" customWidth="1"/>
    <col min="11788" max="11788" width="12" style="10" bestFit="1" customWidth="1"/>
    <col min="11789" max="11789" width="13.140625" style="10" customWidth="1"/>
    <col min="11790" max="11790" width="12.85546875" style="10" customWidth="1"/>
    <col min="11791" max="11791" width="12.42578125" style="10" customWidth="1"/>
    <col min="11792" max="11792" width="12.85546875" style="10" customWidth="1"/>
    <col min="11793" max="11793" width="11.140625" style="10" bestFit="1" customWidth="1"/>
    <col min="11794" max="11795" width="9.85546875" style="10" customWidth="1"/>
    <col min="11796" max="11796" width="10.7109375" style="10" customWidth="1"/>
    <col min="11797" max="11797" width="10.28515625" style="10" bestFit="1" customWidth="1"/>
    <col min="11798" max="11798" width="8.7109375" style="10" customWidth="1"/>
    <col min="11799" max="11799" width="11.28515625" style="10" bestFit="1" customWidth="1"/>
    <col min="11800" max="11800" width="9" style="10" bestFit="1" customWidth="1"/>
    <col min="11801" max="11801" width="9.85546875" style="10" bestFit="1" customWidth="1"/>
    <col min="11802" max="11802" width="6.140625" style="10" bestFit="1" customWidth="1"/>
    <col min="11803" max="12032" width="9.140625" style="10"/>
    <col min="12033" max="12034" width="12.42578125" style="10" customWidth="1"/>
    <col min="12035" max="12035" width="11.5703125" style="10" customWidth="1"/>
    <col min="12036" max="12036" width="14.140625" style="10" bestFit="1" customWidth="1"/>
    <col min="12037" max="12037" width="23.7109375" style="10" customWidth="1"/>
    <col min="12038" max="12038" width="22.140625" style="10" customWidth="1"/>
    <col min="12039" max="12039" width="9.28515625" style="10" customWidth="1"/>
    <col min="12040" max="12040" width="6.5703125" style="10" customWidth="1"/>
    <col min="12041" max="12041" width="15.5703125" style="10" customWidth="1"/>
    <col min="12042" max="12042" width="7.5703125" style="10" customWidth="1"/>
    <col min="12043" max="12043" width="10.5703125" style="10" customWidth="1"/>
    <col min="12044" max="12044" width="12" style="10" bestFit="1" customWidth="1"/>
    <col min="12045" max="12045" width="13.140625" style="10" customWidth="1"/>
    <col min="12046" max="12046" width="12.85546875" style="10" customWidth="1"/>
    <col min="12047" max="12047" width="12.42578125" style="10" customWidth="1"/>
    <col min="12048" max="12048" width="12.85546875" style="10" customWidth="1"/>
    <col min="12049" max="12049" width="11.140625" style="10" bestFit="1" customWidth="1"/>
    <col min="12050" max="12051" width="9.85546875" style="10" customWidth="1"/>
    <col min="12052" max="12052" width="10.7109375" style="10" customWidth="1"/>
    <col min="12053" max="12053" width="10.28515625" style="10" bestFit="1" customWidth="1"/>
    <col min="12054" max="12054" width="8.7109375" style="10" customWidth="1"/>
    <col min="12055" max="12055" width="11.28515625" style="10" bestFit="1" customWidth="1"/>
    <col min="12056" max="12056" width="9" style="10" bestFit="1" customWidth="1"/>
    <col min="12057" max="12057" width="9.85546875" style="10" bestFit="1" customWidth="1"/>
    <col min="12058" max="12058" width="6.140625" style="10" bestFit="1" customWidth="1"/>
    <col min="12059" max="12288" width="9.140625" style="10"/>
    <col min="12289" max="12290" width="12.42578125" style="10" customWidth="1"/>
    <col min="12291" max="12291" width="11.5703125" style="10" customWidth="1"/>
    <col min="12292" max="12292" width="14.140625" style="10" bestFit="1" customWidth="1"/>
    <col min="12293" max="12293" width="23.7109375" style="10" customWidth="1"/>
    <col min="12294" max="12294" width="22.140625" style="10" customWidth="1"/>
    <col min="12295" max="12295" width="9.28515625" style="10" customWidth="1"/>
    <col min="12296" max="12296" width="6.5703125" style="10" customWidth="1"/>
    <col min="12297" max="12297" width="15.5703125" style="10" customWidth="1"/>
    <col min="12298" max="12298" width="7.5703125" style="10" customWidth="1"/>
    <col min="12299" max="12299" width="10.5703125" style="10" customWidth="1"/>
    <col min="12300" max="12300" width="12" style="10" bestFit="1" customWidth="1"/>
    <col min="12301" max="12301" width="13.140625" style="10" customWidth="1"/>
    <col min="12302" max="12302" width="12.85546875" style="10" customWidth="1"/>
    <col min="12303" max="12303" width="12.42578125" style="10" customWidth="1"/>
    <col min="12304" max="12304" width="12.85546875" style="10" customWidth="1"/>
    <col min="12305" max="12305" width="11.140625" style="10" bestFit="1" customWidth="1"/>
    <col min="12306" max="12307" width="9.85546875" style="10" customWidth="1"/>
    <col min="12308" max="12308" width="10.7109375" style="10" customWidth="1"/>
    <col min="12309" max="12309" width="10.28515625" style="10" bestFit="1" customWidth="1"/>
    <col min="12310" max="12310" width="8.7109375" style="10" customWidth="1"/>
    <col min="12311" max="12311" width="11.28515625" style="10" bestFit="1" customWidth="1"/>
    <col min="12312" max="12312" width="9" style="10" bestFit="1" customWidth="1"/>
    <col min="12313" max="12313" width="9.85546875" style="10" bestFit="1" customWidth="1"/>
    <col min="12314" max="12314" width="6.140625" style="10" bestFit="1" customWidth="1"/>
    <col min="12315" max="12544" width="9.140625" style="10"/>
    <col min="12545" max="12546" width="12.42578125" style="10" customWidth="1"/>
    <col min="12547" max="12547" width="11.5703125" style="10" customWidth="1"/>
    <col min="12548" max="12548" width="14.140625" style="10" bestFit="1" customWidth="1"/>
    <col min="12549" max="12549" width="23.7109375" style="10" customWidth="1"/>
    <col min="12550" max="12550" width="22.140625" style="10" customWidth="1"/>
    <col min="12551" max="12551" width="9.28515625" style="10" customWidth="1"/>
    <col min="12552" max="12552" width="6.5703125" style="10" customWidth="1"/>
    <col min="12553" max="12553" width="15.5703125" style="10" customWidth="1"/>
    <col min="12554" max="12554" width="7.5703125" style="10" customWidth="1"/>
    <col min="12555" max="12555" width="10.5703125" style="10" customWidth="1"/>
    <col min="12556" max="12556" width="12" style="10" bestFit="1" customWidth="1"/>
    <col min="12557" max="12557" width="13.140625" style="10" customWidth="1"/>
    <col min="12558" max="12558" width="12.85546875" style="10" customWidth="1"/>
    <col min="12559" max="12559" width="12.42578125" style="10" customWidth="1"/>
    <col min="12560" max="12560" width="12.85546875" style="10" customWidth="1"/>
    <col min="12561" max="12561" width="11.140625" style="10" bestFit="1" customWidth="1"/>
    <col min="12562" max="12563" width="9.85546875" style="10" customWidth="1"/>
    <col min="12564" max="12564" width="10.7109375" style="10" customWidth="1"/>
    <col min="12565" max="12565" width="10.28515625" style="10" bestFit="1" customWidth="1"/>
    <col min="12566" max="12566" width="8.7109375" style="10" customWidth="1"/>
    <col min="12567" max="12567" width="11.28515625" style="10" bestFit="1" customWidth="1"/>
    <col min="12568" max="12568" width="9" style="10" bestFit="1" customWidth="1"/>
    <col min="12569" max="12569" width="9.85546875" style="10" bestFit="1" customWidth="1"/>
    <col min="12570" max="12570" width="6.140625" style="10" bestFit="1" customWidth="1"/>
    <col min="12571" max="12800" width="9.140625" style="10"/>
    <col min="12801" max="12802" width="12.42578125" style="10" customWidth="1"/>
    <col min="12803" max="12803" width="11.5703125" style="10" customWidth="1"/>
    <col min="12804" max="12804" width="14.140625" style="10" bestFit="1" customWidth="1"/>
    <col min="12805" max="12805" width="23.7109375" style="10" customWidth="1"/>
    <col min="12806" max="12806" width="22.140625" style="10" customWidth="1"/>
    <col min="12807" max="12807" width="9.28515625" style="10" customWidth="1"/>
    <col min="12808" max="12808" width="6.5703125" style="10" customWidth="1"/>
    <col min="12809" max="12809" width="15.5703125" style="10" customWidth="1"/>
    <col min="12810" max="12810" width="7.5703125" style="10" customWidth="1"/>
    <col min="12811" max="12811" width="10.5703125" style="10" customWidth="1"/>
    <col min="12812" max="12812" width="12" style="10" bestFit="1" customWidth="1"/>
    <col min="12813" max="12813" width="13.140625" style="10" customWidth="1"/>
    <col min="12814" max="12814" width="12.85546875" style="10" customWidth="1"/>
    <col min="12815" max="12815" width="12.42578125" style="10" customWidth="1"/>
    <col min="12816" max="12816" width="12.85546875" style="10" customWidth="1"/>
    <col min="12817" max="12817" width="11.140625" style="10" bestFit="1" customWidth="1"/>
    <col min="12818" max="12819" width="9.85546875" style="10" customWidth="1"/>
    <col min="12820" max="12820" width="10.7109375" style="10" customWidth="1"/>
    <col min="12821" max="12821" width="10.28515625" style="10" bestFit="1" customWidth="1"/>
    <col min="12822" max="12822" width="8.7109375" style="10" customWidth="1"/>
    <col min="12823" max="12823" width="11.28515625" style="10" bestFit="1" customWidth="1"/>
    <col min="12824" max="12824" width="9" style="10" bestFit="1" customWidth="1"/>
    <col min="12825" max="12825" width="9.85546875" style="10" bestFit="1" customWidth="1"/>
    <col min="12826" max="12826" width="6.140625" style="10" bestFit="1" customWidth="1"/>
    <col min="12827" max="13056" width="9.140625" style="10"/>
    <col min="13057" max="13058" width="12.42578125" style="10" customWidth="1"/>
    <col min="13059" max="13059" width="11.5703125" style="10" customWidth="1"/>
    <col min="13060" max="13060" width="14.140625" style="10" bestFit="1" customWidth="1"/>
    <col min="13061" max="13061" width="23.7109375" style="10" customWidth="1"/>
    <col min="13062" max="13062" width="22.140625" style="10" customWidth="1"/>
    <col min="13063" max="13063" width="9.28515625" style="10" customWidth="1"/>
    <col min="13064" max="13064" width="6.5703125" style="10" customWidth="1"/>
    <col min="13065" max="13065" width="15.5703125" style="10" customWidth="1"/>
    <col min="13066" max="13066" width="7.5703125" style="10" customWidth="1"/>
    <col min="13067" max="13067" width="10.5703125" style="10" customWidth="1"/>
    <col min="13068" max="13068" width="12" style="10" bestFit="1" customWidth="1"/>
    <col min="13069" max="13069" width="13.140625" style="10" customWidth="1"/>
    <col min="13070" max="13070" width="12.85546875" style="10" customWidth="1"/>
    <col min="13071" max="13071" width="12.42578125" style="10" customWidth="1"/>
    <col min="13072" max="13072" width="12.85546875" style="10" customWidth="1"/>
    <col min="13073" max="13073" width="11.140625" style="10" bestFit="1" customWidth="1"/>
    <col min="13074" max="13075" width="9.85546875" style="10" customWidth="1"/>
    <col min="13076" max="13076" width="10.7109375" style="10" customWidth="1"/>
    <col min="13077" max="13077" width="10.28515625" style="10" bestFit="1" customWidth="1"/>
    <col min="13078" max="13078" width="8.7109375" style="10" customWidth="1"/>
    <col min="13079" max="13079" width="11.28515625" style="10" bestFit="1" customWidth="1"/>
    <col min="13080" max="13080" width="9" style="10" bestFit="1" customWidth="1"/>
    <col min="13081" max="13081" width="9.85546875" style="10" bestFit="1" customWidth="1"/>
    <col min="13082" max="13082" width="6.140625" style="10" bestFit="1" customWidth="1"/>
    <col min="13083" max="13312" width="9.140625" style="10"/>
    <col min="13313" max="13314" width="12.42578125" style="10" customWidth="1"/>
    <col min="13315" max="13315" width="11.5703125" style="10" customWidth="1"/>
    <col min="13316" max="13316" width="14.140625" style="10" bestFit="1" customWidth="1"/>
    <col min="13317" max="13317" width="23.7109375" style="10" customWidth="1"/>
    <col min="13318" max="13318" width="22.140625" style="10" customWidth="1"/>
    <col min="13319" max="13319" width="9.28515625" style="10" customWidth="1"/>
    <col min="13320" max="13320" width="6.5703125" style="10" customWidth="1"/>
    <col min="13321" max="13321" width="15.5703125" style="10" customWidth="1"/>
    <col min="13322" max="13322" width="7.5703125" style="10" customWidth="1"/>
    <col min="13323" max="13323" width="10.5703125" style="10" customWidth="1"/>
    <col min="13324" max="13324" width="12" style="10" bestFit="1" customWidth="1"/>
    <col min="13325" max="13325" width="13.140625" style="10" customWidth="1"/>
    <col min="13326" max="13326" width="12.85546875" style="10" customWidth="1"/>
    <col min="13327" max="13327" width="12.42578125" style="10" customWidth="1"/>
    <col min="13328" max="13328" width="12.85546875" style="10" customWidth="1"/>
    <col min="13329" max="13329" width="11.140625" style="10" bestFit="1" customWidth="1"/>
    <col min="13330" max="13331" width="9.85546875" style="10" customWidth="1"/>
    <col min="13332" max="13332" width="10.7109375" style="10" customWidth="1"/>
    <col min="13333" max="13333" width="10.28515625" style="10" bestFit="1" customWidth="1"/>
    <col min="13334" max="13334" width="8.7109375" style="10" customWidth="1"/>
    <col min="13335" max="13335" width="11.28515625" style="10" bestFit="1" customWidth="1"/>
    <col min="13336" max="13336" width="9" style="10" bestFit="1" customWidth="1"/>
    <col min="13337" max="13337" width="9.85546875" style="10" bestFit="1" customWidth="1"/>
    <col min="13338" max="13338" width="6.140625" style="10" bestFit="1" customWidth="1"/>
    <col min="13339" max="13568" width="9.140625" style="10"/>
    <col min="13569" max="13570" width="12.42578125" style="10" customWidth="1"/>
    <col min="13571" max="13571" width="11.5703125" style="10" customWidth="1"/>
    <col min="13572" max="13572" width="14.140625" style="10" bestFit="1" customWidth="1"/>
    <col min="13573" max="13573" width="23.7109375" style="10" customWidth="1"/>
    <col min="13574" max="13574" width="22.140625" style="10" customWidth="1"/>
    <col min="13575" max="13575" width="9.28515625" style="10" customWidth="1"/>
    <col min="13576" max="13576" width="6.5703125" style="10" customWidth="1"/>
    <col min="13577" max="13577" width="15.5703125" style="10" customWidth="1"/>
    <col min="13578" max="13578" width="7.5703125" style="10" customWidth="1"/>
    <col min="13579" max="13579" width="10.5703125" style="10" customWidth="1"/>
    <col min="13580" max="13580" width="12" style="10" bestFit="1" customWidth="1"/>
    <col min="13581" max="13581" width="13.140625" style="10" customWidth="1"/>
    <col min="13582" max="13582" width="12.85546875" style="10" customWidth="1"/>
    <col min="13583" max="13583" width="12.42578125" style="10" customWidth="1"/>
    <col min="13584" max="13584" width="12.85546875" style="10" customWidth="1"/>
    <col min="13585" max="13585" width="11.140625" style="10" bestFit="1" customWidth="1"/>
    <col min="13586" max="13587" width="9.85546875" style="10" customWidth="1"/>
    <col min="13588" max="13588" width="10.7109375" style="10" customWidth="1"/>
    <col min="13589" max="13589" width="10.28515625" style="10" bestFit="1" customWidth="1"/>
    <col min="13590" max="13590" width="8.7109375" style="10" customWidth="1"/>
    <col min="13591" max="13591" width="11.28515625" style="10" bestFit="1" customWidth="1"/>
    <col min="13592" max="13592" width="9" style="10" bestFit="1" customWidth="1"/>
    <col min="13593" max="13593" width="9.85546875" style="10" bestFit="1" customWidth="1"/>
    <col min="13594" max="13594" width="6.140625" style="10" bestFit="1" customWidth="1"/>
    <col min="13595" max="13824" width="9.140625" style="10"/>
    <col min="13825" max="13826" width="12.42578125" style="10" customWidth="1"/>
    <col min="13827" max="13827" width="11.5703125" style="10" customWidth="1"/>
    <col min="13828" max="13828" width="14.140625" style="10" bestFit="1" customWidth="1"/>
    <col min="13829" max="13829" width="23.7109375" style="10" customWidth="1"/>
    <col min="13830" max="13830" width="22.140625" style="10" customWidth="1"/>
    <col min="13831" max="13831" width="9.28515625" style="10" customWidth="1"/>
    <col min="13832" max="13832" width="6.5703125" style="10" customWidth="1"/>
    <col min="13833" max="13833" width="15.5703125" style="10" customWidth="1"/>
    <col min="13834" max="13834" width="7.5703125" style="10" customWidth="1"/>
    <col min="13835" max="13835" width="10.5703125" style="10" customWidth="1"/>
    <col min="13836" max="13836" width="12" style="10" bestFit="1" customWidth="1"/>
    <col min="13837" max="13837" width="13.140625" style="10" customWidth="1"/>
    <col min="13838" max="13838" width="12.85546875" style="10" customWidth="1"/>
    <col min="13839" max="13839" width="12.42578125" style="10" customWidth="1"/>
    <col min="13840" max="13840" width="12.85546875" style="10" customWidth="1"/>
    <col min="13841" max="13841" width="11.140625" style="10" bestFit="1" customWidth="1"/>
    <col min="13842" max="13843" width="9.85546875" style="10" customWidth="1"/>
    <col min="13844" max="13844" width="10.7109375" style="10" customWidth="1"/>
    <col min="13845" max="13845" width="10.28515625" style="10" bestFit="1" customWidth="1"/>
    <col min="13846" max="13846" width="8.7109375" style="10" customWidth="1"/>
    <col min="13847" max="13847" width="11.28515625" style="10" bestFit="1" customWidth="1"/>
    <col min="13848" max="13848" width="9" style="10" bestFit="1" customWidth="1"/>
    <col min="13849" max="13849" width="9.85546875" style="10" bestFit="1" customWidth="1"/>
    <col min="13850" max="13850" width="6.140625" style="10" bestFit="1" customWidth="1"/>
    <col min="13851" max="14080" width="9.140625" style="10"/>
    <col min="14081" max="14082" width="12.42578125" style="10" customWidth="1"/>
    <col min="14083" max="14083" width="11.5703125" style="10" customWidth="1"/>
    <col min="14084" max="14084" width="14.140625" style="10" bestFit="1" customWidth="1"/>
    <col min="14085" max="14085" width="23.7109375" style="10" customWidth="1"/>
    <col min="14086" max="14086" width="22.140625" style="10" customWidth="1"/>
    <col min="14087" max="14087" width="9.28515625" style="10" customWidth="1"/>
    <col min="14088" max="14088" width="6.5703125" style="10" customWidth="1"/>
    <col min="14089" max="14089" width="15.5703125" style="10" customWidth="1"/>
    <col min="14090" max="14090" width="7.5703125" style="10" customWidth="1"/>
    <col min="14091" max="14091" width="10.5703125" style="10" customWidth="1"/>
    <col min="14092" max="14092" width="12" style="10" bestFit="1" customWidth="1"/>
    <col min="14093" max="14093" width="13.140625" style="10" customWidth="1"/>
    <col min="14094" max="14094" width="12.85546875" style="10" customWidth="1"/>
    <col min="14095" max="14095" width="12.42578125" style="10" customWidth="1"/>
    <col min="14096" max="14096" width="12.85546875" style="10" customWidth="1"/>
    <col min="14097" max="14097" width="11.140625" style="10" bestFit="1" customWidth="1"/>
    <col min="14098" max="14099" width="9.85546875" style="10" customWidth="1"/>
    <col min="14100" max="14100" width="10.7109375" style="10" customWidth="1"/>
    <col min="14101" max="14101" width="10.28515625" style="10" bestFit="1" customWidth="1"/>
    <col min="14102" max="14102" width="8.7109375" style="10" customWidth="1"/>
    <col min="14103" max="14103" width="11.28515625" style="10" bestFit="1" customWidth="1"/>
    <col min="14104" max="14104" width="9" style="10" bestFit="1" customWidth="1"/>
    <col min="14105" max="14105" width="9.85546875" style="10" bestFit="1" customWidth="1"/>
    <col min="14106" max="14106" width="6.140625" style="10" bestFit="1" customWidth="1"/>
    <col min="14107" max="14336" width="9.140625" style="10"/>
    <col min="14337" max="14338" width="12.42578125" style="10" customWidth="1"/>
    <col min="14339" max="14339" width="11.5703125" style="10" customWidth="1"/>
    <col min="14340" max="14340" width="14.140625" style="10" bestFit="1" customWidth="1"/>
    <col min="14341" max="14341" width="23.7109375" style="10" customWidth="1"/>
    <col min="14342" max="14342" width="22.140625" style="10" customWidth="1"/>
    <col min="14343" max="14343" width="9.28515625" style="10" customWidth="1"/>
    <col min="14344" max="14344" width="6.5703125" style="10" customWidth="1"/>
    <col min="14345" max="14345" width="15.5703125" style="10" customWidth="1"/>
    <col min="14346" max="14346" width="7.5703125" style="10" customWidth="1"/>
    <col min="14347" max="14347" width="10.5703125" style="10" customWidth="1"/>
    <col min="14348" max="14348" width="12" style="10" bestFit="1" customWidth="1"/>
    <col min="14349" max="14349" width="13.140625" style="10" customWidth="1"/>
    <col min="14350" max="14350" width="12.85546875" style="10" customWidth="1"/>
    <col min="14351" max="14351" width="12.42578125" style="10" customWidth="1"/>
    <col min="14352" max="14352" width="12.85546875" style="10" customWidth="1"/>
    <col min="14353" max="14353" width="11.140625" style="10" bestFit="1" customWidth="1"/>
    <col min="14354" max="14355" width="9.85546875" style="10" customWidth="1"/>
    <col min="14356" max="14356" width="10.7109375" style="10" customWidth="1"/>
    <col min="14357" max="14357" width="10.28515625" style="10" bestFit="1" customWidth="1"/>
    <col min="14358" max="14358" width="8.7109375" style="10" customWidth="1"/>
    <col min="14359" max="14359" width="11.28515625" style="10" bestFit="1" customWidth="1"/>
    <col min="14360" max="14360" width="9" style="10" bestFit="1" customWidth="1"/>
    <col min="14361" max="14361" width="9.85546875" style="10" bestFit="1" customWidth="1"/>
    <col min="14362" max="14362" width="6.140625" style="10" bestFit="1" customWidth="1"/>
    <col min="14363" max="14592" width="9.140625" style="10"/>
    <col min="14593" max="14594" width="12.42578125" style="10" customWidth="1"/>
    <col min="14595" max="14595" width="11.5703125" style="10" customWidth="1"/>
    <col min="14596" max="14596" width="14.140625" style="10" bestFit="1" customWidth="1"/>
    <col min="14597" max="14597" width="23.7109375" style="10" customWidth="1"/>
    <col min="14598" max="14598" width="22.140625" style="10" customWidth="1"/>
    <col min="14599" max="14599" width="9.28515625" style="10" customWidth="1"/>
    <col min="14600" max="14600" width="6.5703125" style="10" customWidth="1"/>
    <col min="14601" max="14601" width="15.5703125" style="10" customWidth="1"/>
    <col min="14602" max="14602" width="7.5703125" style="10" customWidth="1"/>
    <col min="14603" max="14603" width="10.5703125" style="10" customWidth="1"/>
    <col min="14604" max="14604" width="12" style="10" bestFit="1" customWidth="1"/>
    <col min="14605" max="14605" width="13.140625" style="10" customWidth="1"/>
    <col min="14606" max="14606" width="12.85546875" style="10" customWidth="1"/>
    <col min="14607" max="14607" width="12.42578125" style="10" customWidth="1"/>
    <col min="14608" max="14608" width="12.85546875" style="10" customWidth="1"/>
    <col min="14609" max="14609" width="11.140625" style="10" bestFit="1" customWidth="1"/>
    <col min="14610" max="14611" width="9.85546875" style="10" customWidth="1"/>
    <col min="14612" max="14612" width="10.7109375" style="10" customWidth="1"/>
    <col min="14613" max="14613" width="10.28515625" style="10" bestFit="1" customWidth="1"/>
    <col min="14614" max="14614" width="8.7109375" style="10" customWidth="1"/>
    <col min="14615" max="14615" width="11.28515625" style="10" bestFit="1" customWidth="1"/>
    <col min="14616" max="14616" width="9" style="10" bestFit="1" customWidth="1"/>
    <col min="14617" max="14617" width="9.85546875" style="10" bestFit="1" customWidth="1"/>
    <col min="14618" max="14618" width="6.140625" style="10" bestFit="1" customWidth="1"/>
    <col min="14619" max="14848" width="9.140625" style="10"/>
    <col min="14849" max="14850" width="12.42578125" style="10" customWidth="1"/>
    <col min="14851" max="14851" width="11.5703125" style="10" customWidth="1"/>
    <col min="14852" max="14852" width="14.140625" style="10" bestFit="1" customWidth="1"/>
    <col min="14853" max="14853" width="23.7109375" style="10" customWidth="1"/>
    <col min="14854" max="14854" width="22.140625" style="10" customWidth="1"/>
    <col min="14855" max="14855" width="9.28515625" style="10" customWidth="1"/>
    <col min="14856" max="14856" width="6.5703125" style="10" customWidth="1"/>
    <col min="14857" max="14857" width="15.5703125" style="10" customWidth="1"/>
    <col min="14858" max="14858" width="7.5703125" style="10" customWidth="1"/>
    <col min="14859" max="14859" width="10.5703125" style="10" customWidth="1"/>
    <col min="14860" max="14860" width="12" style="10" bestFit="1" customWidth="1"/>
    <col min="14861" max="14861" width="13.140625" style="10" customWidth="1"/>
    <col min="14862" max="14862" width="12.85546875" style="10" customWidth="1"/>
    <col min="14863" max="14863" width="12.42578125" style="10" customWidth="1"/>
    <col min="14864" max="14864" width="12.85546875" style="10" customWidth="1"/>
    <col min="14865" max="14865" width="11.140625" style="10" bestFit="1" customWidth="1"/>
    <col min="14866" max="14867" width="9.85546875" style="10" customWidth="1"/>
    <col min="14868" max="14868" width="10.7109375" style="10" customWidth="1"/>
    <col min="14869" max="14869" width="10.28515625" style="10" bestFit="1" customWidth="1"/>
    <col min="14870" max="14870" width="8.7109375" style="10" customWidth="1"/>
    <col min="14871" max="14871" width="11.28515625" style="10" bestFit="1" customWidth="1"/>
    <col min="14872" max="14872" width="9" style="10" bestFit="1" customWidth="1"/>
    <col min="14873" max="14873" width="9.85546875" style="10" bestFit="1" customWidth="1"/>
    <col min="14874" max="14874" width="6.140625" style="10" bestFit="1" customWidth="1"/>
    <col min="14875" max="15104" width="9.140625" style="10"/>
    <col min="15105" max="15106" width="12.42578125" style="10" customWidth="1"/>
    <col min="15107" max="15107" width="11.5703125" style="10" customWidth="1"/>
    <col min="15108" max="15108" width="14.140625" style="10" bestFit="1" customWidth="1"/>
    <col min="15109" max="15109" width="23.7109375" style="10" customWidth="1"/>
    <col min="15110" max="15110" width="22.140625" style="10" customWidth="1"/>
    <col min="15111" max="15111" width="9.28515625" style="10" customWidth="1"/>
    <col min="15112" max="15112" width="6.5703125" style="10" customWidth="1"/>
    <col min="15113" max="15113" width="15.5703125" style="10" customWidth="1"/>
    <col min="15114" max="15114" width="7.5703125" style="10" customWidth="1"/>
    <col min="15115" max="15115" width="10.5703125" style="10" customWidth="1"/>
    <col min="15116" max="15116" width="12" style="10" bestFit="1" customWidth="1"/>
    <col min="15117" max="15117" width="13.140625" style="10" customWidth="1"/>
    <col min="15118" max="15118" width="12.85546875" style="10" customWidth="1"/>
    <col min="15119" max="15119" width="12.42578125" style="10" customWidth="1"/>
    <col min="15120" max="15120" width="12.85546875" style="10" customWidth="1"/>
    <col min="15121" max="15121" width="11.140625" style="10" bestFit="1" customWidth="1"/>
    <col min="15122" max="15123" width="9.85546875" style="10" customWidth="1"/>
    <col min="15124" max="15124" width="10.7109375" style="10" customWidth="1"/>
    <col min="15125" max="15125" width="10.28515625" style="10" bestFit="1" customWidth="1"/>
    <col min="15126" max="15126" width="8.7109375" style="10" customWidth="1"/>
    <col min="15127" max="15127" width="11.28515625" style="10" bestFit="1" customWidth="1"/>
    <col min="15128" max="15128" width="9" style="10" bestFit="1" customWidth="1"/>
    <col min="15129" max="15129" width="9.85546875" style="10" bestFit="1" customWidth="1"/>
    <col min="15130" max="15130" width="6.140625" style="10" bestFit="1" customWidth="1"/>
    <col min="15131" max="15360" width="9.140625" style="10"/>
    <col min="15361" max="15362" width="12.42578125" style="10" customWidth="1"/>
    <col min="15363" max="15363" width="11.5703125" style="10" customWidth="1"/>
    <col min="15364" max="15364" width="14.140625" style="10" bestFit="1" customWidth="1"/>
    <col min="15365" max="15365" width="23.7109375" style="10" customWidth="1"/>
    <col min="15366" max="15366" width="22.140625" style="10" customWidth="1"/>
    <col min="15367" max="15367" width="9.28515625" style="10" customWidth="1"/>
    <col min="15368" max="15368" width="6.5703125" style="10" customWidth="1"/>
    <col min="15369" max="15369" width="15.5703125" style="10" customWidth="1"/>
    <col min="15370" max="15370" width="7.5703125" style="10" customWidth="1"/>
    <col min="15371" max="15371" width="10.5703125" style="10" customWidth="1"/>
    <col min="15372" max="15372" width="12" style="10" bestFit="1" customWidth="1"/>
    <col min="15373" max="15373" width="13.140625" style="10" customWidth="1"/>
    <col min="15374" max="15374" width="12.85546875" style="10" customWidth="1"/>
    <col min="15375" max="15375" width="12.42578125" style="10" customWidth="1"/>
    <col min="15376" max="15376" width="12.85546875" style="10" customWidth="1"/>
    <col min="15377" max="15377" width="11.140625" style="10" bestFit="1" customWidth="1"/>
    <col min="15378" max="15379" width="9.85546875" style="10" customWidth="1"/>
    <col min="15380" max="15380" width="10.7109375" style="10" customWidth="1"/>
    <col min="15381" max="15381" width="10.28515625" style="10" bestFit="1" customWidth="1"/>
    <col min="15382" max="15382" width="8.7109375" style="10" customWidth="1"/>
    <col min="15383" max="15383" width="11.28515625" style="10" bestFit="1" customWidth="1"/>
    <col min="15384" max="15384" width="9" style="10" bestFit="1" customWidth="1"/>
    <col min="15385" max="15385" width="9.85546875" style="10" bestFit="1" customWidth="1"/>
    <col min="15386" max="15386" width="6.140625" style="10" bestFit="1" customWidth="1"/>
    <col min="15387" max="15616" width="9.140625" style="10"/>
    <col min="15617" max="15618" width="12.42578125" style="10" customWidth="1"/>
    <col min="15619" max="15619" width="11.5703125" style="10" customWidth="1"/>
    <col min="15620" max="15620" width="14.140625" style="10" bestFit="1" customWidth="1"/>
    <col min="15621" max="15621" width="23.7109375" style="10" customWidth="1"/>
    <col min="15622" max="15622" width="22.140625" style="10" customWidth="1"/>
    <col min="15623" max="15623" width="9.28515625" style="10" customWidth="1"/>
    <col min="15624" max="15624" width="6.5703125" style="10" customWidth="1"/>
    <col min="15625" max="15625" width="15.5703125" style="10" customWidth="1"/>
    <col min="15626" max="15626" width="7.5703125" style="10" customWidth="1"/>
    <col min="15627" max="15627" width="10.5703125" style="10" customWidth="1"/>
    <col min="15628" max="15628" width="12" style="10" bestFit="1" customWidth="1"/>
    <col min="15629" max="15629" width="13.140625" style="10" customWidth="1"/>
    <col min="15630" max="15630" width="12.85546875" style="10" customWidth="1"/>
    <col min="15631" max="15631" width="12.42578125" style="10" customWidth="1"/>
    <col min="15632" max="15632" width="12.85546875" style="10" customWidth="1"/>
    <col min="15633" max="15633" width="11.140625" style="10" bestFit="1" customWidth="1"/>
    <col min="15634" max="15635" width="9.85546875" style="10" customWidth="1"/>
    <col min="15636" max="15636" width="10.7109375" style="10" customWidth="1"/>
    <col min="15637" max="15637" width="10.28515625" style="10" bestFit="1" customWidth="1"/>
    <col min="15638" max="15638" width="8.7109375" style="10" customWidth="1"/>
    <col min="15639" max="15639" width="11.28515625" style="10" bestFit="1" customWidth="1"/>
    <col min="15640" max="15640" width="9" style="10" bestFit="1" customWidth="1"/>
    <col min="15641" max="15641" width="9.85546875" style="10" bestFit="1" customWidth="1"/>
    <col min="15642" max="15642" width="6.140625" style="10" bestFit="1" customWidth="1"/>
    <col min="15643" max="15872" width="9.140625" style="10"/>
    <col min="15873" max="15874" width="12.42578125" style="10" customWidth="1"/>
    <col min="15875" max="15875" width="11.5703125" style="10" customWidth="1"/>
    <col min="15876" max="15876" width="14.140625" style="10" bestFit="1" customWidth="1"/>
    <col min="15877" max="15877" width="23.7109375" style="10" customWidth="1"/>
    <col min="15878" max="15878" width="22.140625" style="10" customWidth="1"/>
    <col min="15879" max="15879" width="9.28515625" style="10" customWidth="1"/>
    <col min="15880" max="15880" width="6.5703125" style="10" customWidth="1"/>
    <col min="15881" max="15881" width="15.5703125" style="10" customWidth="1"/>
    <col min="15882" max="15882" width="7.5703125" style="10" customWidth="1"/>
    <col min="15883" max="15883" width="10.5703125" style="10" customWidth="1"/>
    <col min="15884" max="15884" width="12" style="10" bestFit="1" customWidth="1"/>
    <col min="15885" max="15885" width="13.140625" style="10" customWidth="1"/>
    <col min="15886" max="15886" width="12.85546875" style="10" customWidth="1"/>
    <col min="15887" max="15887" width="12.42578125" style="10" customWidth="1"/>
    <col min="15888" max="15888" width="12.85546875" style="10" customWidth="1"/>
    <col min="15889" max="15889" width="11.140625" style="10" bestFit="1" customWidth="1"/>
    <col min="15890" max="15891" width="9.85546875" style="10" customWidth="1"/>
    <col min="15892" max="15892" width="10.7109375" style="10" customWidth="1"/>
    <col min="15893" max="15893" width="10.28515625" style="10" bestFit="1" customWidth="1"/>
    <col min="15894" max="15894" width="8.7109375" style="10" customWidth="1"/>
    <col min="15895" max="15895" width="11.28515625" style="10" bestFit="1" customWidth="1"/>
    <col min="15896" max="15896" width="9" style="10" bestFit="1" customWidth="1"/>
    <col min="15897" max="15897" width="9.85546875" style="10" bestFit="1" customWidth="1"/>
    <col min="15898" max="15898" width="6.140625" style="10" bestFit="1" customWidth="1"/>
    <col min="15899" max="16128" width="9.140625" style="10"/>
    <col min="16129" max="16130" width="12.42578125" style="10" customWidth="1"/>
    <col min="16131" max="16131" width="11.5703125" style="10" customWidth="1"/>
    <col min="16132" max="16132" width="14.140625" style="10" bestFit="1" customWidth="1"/>
    <col min="16133" max="16133" width="23.7109375" style="10" customWidth="1"/>
    <col min="16134" max="16134" width="22.140625" style="10" customWidth="1"/>
    <col min="16135" max="16135" width="9.28515625" style="10" customWidth="1"/>
    <col min="16136" max="16136" width="6.5703125" style="10" customWidth="1"/>
    <col min="16137" max="16137" width="15.5703125" style="10" customWidth="1"/>
    <col min="16138" max="16138" width="7.5703125" style="10" customWidth="1"/>
    <col min="16139" max="16139" width="10.5703125" style="10" customWidth="1"/>
    <col min="16140" max="16140" width="12" style="10" bestFit="1" customWidth="1"/>
    <col min="16141" max="16141" width="13.140625" style="10" customWidth="1"/>
    <col min="16142" max="16142" width="12.85546875" style="10" customWidth="1"/>
    <col min="16143" max="16143" width="12.42578125" style="10" customWidth="1"/>
    <col min="16144" max="16144" width="12.85546875" style="10" customWidth="1"/>
    <col min="16145" max="16145" width="11.140625" style="10" bestFit="1" customWidth="1"/>
    <col min="16146" max="16147" width="9.85546875" style="10" customWidth="1"/>
    <col min="16148" max="16148" width="10.7109375" style="10" customWidth="1"/>
    <col min="16149" max="16149" width="10.28515625" style="10" bestFit="1" customWidth="1"/>
    <col min="16150" max="16150" width="8.7109375" style="10" customWidth="1"/>
    <col min="16151" max="16151" width="11.28515625" style="10" bestFit="1" customWidth="1"/>
    <col min="16152" max="16152" width="9" style="10" bestFit="1" customWidth="1"/>
    <col min="16153" max="16153" width="9.85546875" style="10" bestFit="1" customWidth="1"/>
    <col min="16154" max="16154" width="6.140625" style="10" bestFit="1" customWidth="1"/>
    <col min="16155" max="16384" width="9.140625" style="10"/>
  </cols>
  <sheetData>
    <row r="1" spans="2:25">
      <c r="B1" s="32" t="s">
        <v>0</v>
      </c>
      <c r="C1" s="1"/>
      <c r="D1" s="1"/>
      <c r="E1" s="1"/>
      <c r="F1" s="2"/>
      <c r="G1" s="2"/>
      <c r="H1" s="2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4"/>
      <c r="W1" s="2"/>
      <c r="X1" s="4"/>
      <c r="Y1" s="2"/>
    </row>
    <row r="2" spans="2:25">
      <c r="B2" s="32" t="s">
        <v>1</v>
      </c>
      <c r="C2" s="1"/>
      <c r="D2" s="1" t="s">
        <v>164</v>
      </c>
      <c r="E2" s="1"/>
      <c r="F2" s="2"/>
      <c r="G2" s="2"/>
      <c r="H2" s="2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2"/>
      <c r="X2" s="4"/>
      <c r="Y2" s="2"/>
    </row>
    <row r="3" spans="2:25">
      <c r="B3" s="32" t="s">
        <v>2</v>
      </c>
      <c r="C3" s="6"/>
      <c r="D3" s="1" t="s">
        <v>110</v>
      </c>
      <c r="E3" s="6"/>
      <c r="F3" s="2"/>
      <c r="G3" s="2"/>
      <c r="H3" s="2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4"/>
      <c r="W3" s="2"/>
      <c r="X3" s="4"/>
      <c r="Y3" s="2"/>
    </row>
    <row r="4" spans="2:25">
      <c r="B4" s="32" t="s">
        <v>3</v>
      </c>
      <c r="C4" s="7"/>
      <c r="D4" s="31">
        <v>42613</v>
      </c>
      <c r="E4" s="7"/>
      <c r="F4" s="2"/>
      <c r="G4" s="2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4"/>
      <c r="Y4" s="2"/>
    </row>
    <row r="5" spans="2:25">
      <c r="B5" s="69" t="s">
        <v>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2:25" ht="13.5" thickBot="1">
      <c r="B6" s="2"/>
      <c r="C6" s="2"/>
      <c r="D6" s="2"/>
      <c r="E6" s="2"/>
      <c r="F6" s="2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4"/>
      <c r="Y6" s="2"/>
    </row>
    <row r="7" spans="2:25" ht="48.75" customHeight="1" thickBot="1">
      <c r="B7" s="70" t="s">
        <v>5</v>
      </c>
      <c r="C7" s="71"/>
      <c r="D7" s="71"/>
      <c r="E7" s="71"/>
      <c r="F7" s="71"/>
      <c r="G7" s="71"/>
      <c r="H7" s="71"/>
      <c r="I7" s="71"/>
      <c r="J7" s="71"/>
      <c r="K7" s="72"/>
      <c r="L7" s="73" t="s">
        <v>6</v>
      </c>
      <c r="M7" s="60" t="s">
        <v>7</v>
      </c>
      <c r="N7" s="62"/>
      <c r="O7" s="73" t="s">
        <v>8</v>
      </c>
      <c r="P7" s="73" t="s">
        <v>9</v>
      </c>
      <c r="Q7" s="70" t="s">
        <v>10</v>
      </c>
      <c r="R7" s="72"/>
      <c r="S7" s="73" t="s">
        <v>11</v>
      </c>
      <c r="T7" s="70" t="s">
        <v>12</v>
      </c>
      <c r="U7" s="71"/>
      <c r="V7" s="71"/>
      <c r="W7" s="71"/>
      <c r="X7" s="71"/>
      <c r="Y7" s="72"/>
    </row>
    <row r="8" spans="2:25" ht="21.95" customHeight="1">
      <c r="B8" s="75" t="s">
        <v>13</v>
      </c>
      <c r="C8" s="76"/>
      <c r="D8" s="63" t="s">
        <v>14</v>
      </c>
      <c r="E8" s="63" t="s">
        <v>15</v>
      </c>
      <c r="F8" s="65" t="s">
        <v>16</v>
      </c>
      <c r="G8" s="66"/>
      <c r="H8" s="63" t="s">
        <v>17</v>
      </c>
      <c r="I8" s="67" t="s">
        <v>18</v>
      </c>
      <c r="J8" s="68"/>
      <c r="K8" s="63" t="s">
        <v>19</v>
      </c>
      <c r="L8" s="74"/>
      <c r="M8" s="38" t="s">
        <v>20</v>
      </c>
      <c r="N8" s="38" t="s">
        <v>21</v>
      </c>
      <c r="O8" s="74"/>
      <c r="P8" s="74"/>
      <c r="Q8" s="39" t="s">
        <v>22</v>
      </c>
      <c r="R8" s="39" t="s">
        <v>23</v>
      </c>
      <c r="S8" s="74"/>
      <c r="T8" s="40" t="s">
        <v>24</v>
      </c>
      <c r="U8" s="41" t="s">
        <v>25</v>
      </c>
      <c r="V8" s="40" t="s">
        <v>26</v>
      </c>
      <c r="W8" s="42" t="s">
        <v>25</v>
      </c>
      <c r="X8" s="43" t="s">
        <v>27</v>
      </c>
      <c r="Y8" s="42" t="s">
        <v>25</v>
      </c>
    </row>
    <row r="9" spans="2:25" ht="43.5" customHeight="1" thickBot="1">
      <c r="B9" s="44" t="s">
        <v>28</v>
      </c>
      <c r="C9" s="44" t="s">
        <v>29</v>
      </c>
      <c r="D9" s="64"/>
      <c r="E9" s="64"/>
      <c r="F9" s="45" t="s">
        <v>30</v>
      </c>
      <c r="G9" s="45" t="s">
        <v>31</v>
      </c>
      <c r="H9" s="64"/>
      <c r="I9" s="45" t="s">
        <v>28</v>
      </c>
      <c r="J9" s="45" t="s">
        <v>29</v>
      </c>
      <c r="K9" s="64"/>
      <c r="L9" s="44" t="s">
        <v>32</v>
      </c>
      <c r="M9" s="46" t="s">
        <v>33</v>
      </c>
      <c r="N9" s="46" t="s">
        <v>34</v>
      </c>
      <c r="O9" s="46" t="s">
        <v>35</v>
      </c>
      <c r="P9" s="46" t="s">
        <v>36</v>
      </c>
      <c r="Q9" s="46" t="s">
        <v>37</v>
      </c>
      <c r="R9" s="46" t="s">
        <v>38</v>
      </c>
      <c r="S9" s="44" t="s">
        <v>39</v>
      </c>
      <c r="T9" s="47" t="s">
        <v>40</v>
      </c>
      <c r="U9" s="48" t="s">
        <v>41</v>
      </c>
      <c r="V9" s="47" t="s">
        <v>42</v>
      </c>
      <c r="W9" s="48" t="s">
        <v>43</v>
      </c>
      <c r="X9" s="49" t="s">
        <v>44</v>
      </c>
      <c r="Y9" s="48" t="s">
        <v>45</v>
      </c>
    </row>
    <row r="10" spans="2:25" ht="36">
      <c r="B10" s="16" t="str">
        <f>dados!C2</f>
        <v>001</v>
      </c>
      <c r="C10" s="17" t="str">
        <f>dados!D2</f>
        <v>PRESIDÊNCIA DO TJ/AC</v>
      </c>
      <c r="D10" s="15" t="str">
        <f>dados!E2&amp;"."&amp;dados!F2</f>
        <v>02.061</v>
      </c>
      <c r="E10" s="15" t="str">
        <f>dados!G2&amp;"."&amp;dados!H2</f>
        <v>2220.2161</v>
      </c>
      <c r="F10" s="17" t="str">
        <f>dados!I2</f>
        <v>PROG. GES MANU. SER. EST. JUDICIÁRIO-PREST. JURISD. DO TJ/AC</v>
      </c>
      <c r="G10" s="18" t="str">
        <f>dados!J2</f>
        <v>MANUTENÇÃO DOS PROGRAMAS SOCIAIS E AMBIENTAIS</v>
      </c>
      <c r="H10" s="16" t="str">
        <f>dados!K2</f>
        <v>Estadual</v>
      </c>
      <c r="I10" s="16" t="str">
        <f>dados!M2</f>
        <v xml:space="preserve">100 </v>
      </c>
      <c r="J10" s="16" t="str">
        <f>dados!N2</f>
        <v>RP</v>
      </c>
      <c r="K10" s="16" t="str">
        <f>dados!L2</f>
        <v>3</v>
      </c>
      <c r="L10" s="21">
        <f>dados!O2</f>
        <v>23492</v>
      </c>
      <c r="M10" s="22">
        <f>dados!P2</f>
        <v>310760.25</v>
      </c>
      <c r="N10" s="22">
        <f>dados!Q2</f>
        <v>178.95</v>
      </c>
      <c r="O10" s="24">
        <f>L10+M10-N10</f>
        <v>334073.3</v>
      </c>
      <c r="P10" s="21">
        <f>dados!X2</f>
        <v>0</v>
      </c>
      <c r="Q10" s="22">
        <f>dados!Y2</f>
        <v>0</v>
      </c>
      <c r="R10" s="22">
        <f>dados!T2</f>
        <v>0</v>
      </c>
      <c r="S10" s="22">
        <f>O10-P10+Q10+R10</f>
        <v>334073.3</v>
      </c>
      <c r="T10" s="22">
        <f>dados!U2</f>
        <v>30187.27</v>
      </c>
      <c r="U10" s="26">
        <f>IF(S10&gt;0,T10/S10,0)</f>
        <v>9.0361217134084057E-2</v>
      </c>
      <c r="V10" s="22">
        <f>dados!V2</f>
        <v>21810.54</v>
      </c>
      <c r="W10" s="26">
        <f>IF(S10&gt;0,V10/S10,0)</f>
        <v>6.5286690076698739E-2</v>
      </c>
      <c r="X10" s="22">
        <f>dados!W2</f>
        <v>21810.54</v>
      </c>
      <c r="Y10" s="26">
        <f>IF(S10&gt;0,X10/S10,0)</f>
        <v>6.5286690076698739E-2</v>
      </c>
    </row>
    <row r="11" spans="2:25" ht="36">
      <c r="B11" s="50" t="str">
        <f>dados!C3</f>
        <v>001</v>
      </c>
      <c r="C11" s="51" t="str">
        <f>dados!D3</f>
        <v>PRESIDÊNCIA DO TJ/AC</v>
      </c>
      <c r="D11" s="50" t="str">
        <f>dados!E3&amp;"."&amp;dados!F3</f>
        <v>02.061</v>
      </c>
      <c r="E11" s="50" t="str">
        <f>dados!G3&amp;"."&amp;dados!H3</f>
        <v>2220.2161</v>
      </c>
      <c r="F11" s="51" t="str">
        <f>dados!I3</f>
        <v>PROG. GES MANU. SER. EST. JUDICIÁRIO-PREST. JURISD. DO TJ/AC</v>
      </c>
      <c r="G11" s="52" t="str">
        <f>dados!J3</f>
        <v>MANUTENÇÃO DOS PROGRAMAS SOCIAIS E AMBIENTAIS</v>
      </c>
      <c r="H11" s="50" t="str">
        <f>dados!K3</f>
        <v>Estadual</v>
      </c>
      <c r="I11" s="50" t="str">
        <f>dados!M3</f>
        <v xml:space="preserve">200 </v>
      </c>
      <c r="J11" s="50" t="str">
        <f>dados!N3</f>
        <v>CONVÊNIO</v>
      </c>
      <c r="K11" s="50" t="str">
        <f>dados!L3</f>
        <v>3</v>
      </c>
      <c r="L11" s="53">
        <f>dados!O3</f>
        <v>8</v>
      </c>
      <c r="M11" s="53">
        <f>dados!P3</f>
        <v>573457.25</v>
      </c>
      <c r="N11" s="53">
        <f>dados!Q3</f>
        <v>25023.87</v>
      </c>
      <c r="O11" s="54">
        <f t="shared" ref="O11:O31" si="0">L11+M11-N11</f>
        <v>548441.38</v>
      </c>
      <c r="P11" s="53">
        <f>dados!X3</f>
        <v>0</v>
      </c>
      <c r="Q11" s="53">
        <f>dados!Y3</f>
        <v>0</v>
      </c>
      <c r="R11" s="53">
        <f>dados!T3</f>
        <v>0</v>
      </c>
      <c r="S11" s="53">
        <f t="shared" ref="S11:S31" si="1">O11-P11+Q11+R11</f>
        <v>548441.38</v>
      </c>
      <c r="T11" s="53">
        <f>dados!U3</f>
        <v>148675.93</v>
      </c>
      <c r="U11" s="55">
        <f t="shared" ref="U11:U31" si="2">IF(S11&gt;0,T11/S11,0)</f>
        <v>0.27108809696307012</v>
      </c>
      <c r="V11" s="53">
        <f>dados!V3</f>
        <v>121765</v>
      </c>
      <c r="W11" s="55">
        <f t="shared" ref="W11:W31" si="3">IF(S11&gt;0,V11/S11,0)</f>
        <v>0.22202008170864132</v>
      </c>
      <c r="X11" s="53">
        <f>dados!W3</f>
        <v>42779.75</v>
      </c>
      <c r="Y11" s="55">
        <f t="shared" ref="Y11:Y31" si="4">IF(S11&gt;0,X11/S11,0)</f>
        <v>7.8002411123682905E-2</v>
      </c>
    </row>
    <row r="12" spans="2:25" ht="36" customHeight="1">
      <c r="B12" s="19" t="str">
        <f>dados!C4</f>
        <v>001</v>
      </c>
      <c r="C12" s="20" t="str">
        <f>dados!D4</f>
        <v>PRESIDÊNCIA DO TJ/AC</v>
      </c>
      <c r="D12" s="19" t="str">
        <f>dados!E4&amp;"."&amp;dados!F4</f>
        <v>02.061</v>
      </c>
      <c r="E12" s="19" t="str">
        <f>dados!G4&amp;"."&amp;dados!H4</f>
        <v>2220.2161</v>
      </c>
      <c r="F12" s="20" t="str">
        <f>dados!I4</f>
        <v>PROG. GES MANU. SER. EST. JUDICIÁRIO-PREST. JURISD. DO TJ/AC</v>
      </c>
      <c r="G12" s="20" t="str">
        <f>dados!J4</f>
        <v>MANUTENÇÃO DOS PROGRAMAS SOCIAIS E AMBIENTAIS</v>
      </c>
      <c r="H12" s="19" t="str">
        <f>dados!K4</f>
        <v>Estadual</v>
      </c>
      <c r="I12" s="19" t="str">
        <f>dados!M4</f>
        <v xml:space="preserve">100 </v>
      </c>
      <c r="J12" s="19" t="str">
        <f>dados!N4</f>
        <v>RP</v>
      </c>
      <c r="K12" s="19" t="str">
        <f>dados!L4</f>
        <v>4</v>
      </c>
      <c r="L12" s="23">
        <f>dados!O4</f>
        <v>501</v>
      </c>
      <c r="M12" s="23">
        <f>dados!P4</f>
        <v>28062.799999999999</v>
      </c>
      <c r="N12" s="23">
        <f>dados!Q4</f>
        <v>0</v>
      </c>
      <c r="O12" s="23">
        <f t="shared" si="0"/>
        <v>28563.8</v>
      </c>
      <c r="P12" s="23">
        <f>dados!X4</f>
        <v>0</v>
      </c>
      <c r="Q12" s="23">
        <f>dados!Y4</f>
        <v>0</v>
      </c>
      <c r="R12" s="23">
        <f>dados!T4</f>
        <v>0</v>
      </c>
      <c r="S12" s="23">
        <f t="shared" si="1"/>
        <v>28563.8</v>
      </c>
      <c r="T12" s="23">
        <f>dados!U4</f>
        <v>0</v>
      </c>
      <c r="U12" s="25">
        <f t="shared" si="2"/>
        <v>0</v>
      </c>
      <c r="V12" s="23">
        <f>dados!V4</f>
        <v>0</v>
      </c>
      <c r="W12" s="25">
        <f t="shared" si="3"/>
        <v>0</v>
      </c>
      <c r="X12" s="23">
        <f>dados!W4</f>
        <v>0</v>
      </c>
      <c r="Y12" s="25">
        <f t="shared" si="4"/>
        <v>0</v>
      </c>
    </row>
    <row r="13" spans="2:25" ht="36" customHeight="1">
      <c r="B13" s="50" t="str">
        <f>dados!C5</f>
        <v>001</v>
      </c>
      <c r="C13" s="51" t="str">
        <f>dados!D5</f>
        <v>PRESIDÊNCIA DO TJ/AC</v>
      </c>
      <c r="D13" s="50" t="str">
        <f>dados!E5&amp;"."&amp;dados!F5</f>
        <v>02.061</v>
      </c>
      <c r="E13" s="50" t="str">
        <f>dados!G5&amp;"."&amp;dados!H5</f>
        <v>2220.2161</v>
      </c>
      <c r="F13" s="51" t="str">
        <f>dados!I5</f>
        <v>PROG. GES MANU. SER. EST. JUDICIÁRIO-PREST. JURISD. DO TJ/AC</v>
      </c>
      <c r="G13" s="51" t="str">
        <f>dados!J5</f>
        <v>MANUTENÇÃO DOS PROGRAMAS SOCIAIS E AMBIENTAIS</v>
      </c>
      <c r="H13" s="50" t="str">
        <f>dados!K5</f>
        <v>Estadual</v>
      </c>
      <c r="I13" s="50" t="str">
        <f>dados!M5</f>
        <v xml:space="preserve">200 </v>
      </c>
      <c r="J13" s="50" t="str">
        <f>dados!N5</f>
        <v>CONVÊNIO</v>
      </c>
      <c r="K13" s="50" t="str">
        <f>dados!L5</f>
        <v>4</v>
      </c>
      <c r="L13" s="53">
        <f>dados!O5</f>
        <v>3</v>
      </c>
      <c r="M13" s="53">
        <f>dados!P5</f>
        <v>205859.41</v>
      </c>
      <c r="N13" s="53">
        <f>dados!Q5</f>
        <v>0</v>
      </c>
      <c r="O13" s="53">
        <f t="shared" si="0"/>
        <v>205862.41</v>
      </c>
      <c r="P13" s="53">
        <f>dados!X5</f>
        <v>0</v>
      </c>
      <c r="Q13" s="53">
        <f>dados!Y5</f>
        <v>0</v>
      </c>
      <c r="R13" s="53">
        <f>dados!T5</f>
        <v>0</v>
      </c>
      <c r="S13" s="53">
        <f t="shared" si="1"/>
        <v>205862.41</v>
      </c>
      <c r="T13" s="53">
        <f>dados!U5</f>
        <v>38841.25</v>
      </c>
      <c r="U13" s="55">
        <f t="shared" si="2"/>
        <v>0.18867577621383136</v>
      </c>
      <c r="V13" s="53">
        <f>dados!V5</f>
        <v>38841.25</v>
      </c>
      <c r="W13" s="55">
        <f t="shared" si="3"/>
        <v>0.18867577621383136</v>
      </c>
      <c r="X13" s="53">
        <f>dados!W5</f>
        <v>5878.6</v>
      </c>
      <c r="Y13" s="55">
        <f t="shared" si="4"/>
        <v>2.855596609405282E-2</v>
      </c>
    </row>
    <row r="14" spans="2:25" ht="36" customHeight="1">
      <c r="B14" s="19" t="str">
        <f>dados!C6</f>
        <v>001</v>
      </c>
      <c r="C14" s="20" t="str">
        <f>dados!D6</f>
        <v>PRESIDÊNCIA DO TJ/AC</v>
      </c>
      <c r="D14" s="19" t="str">
        <f>dados!E6&amp;"."&amp;dados!F6</f>
        <v>02.061</v>
      </c>
      <c r="E14" s="19" t="str">
        <f>dados!G6&amp;"."&amp;dados!H6</f>
        <v>2220.2162</v>
      </c>
      <c r="F14" s="20" t="str">
        <f>dados!I6</f>
        <v>PROG. GES MANU. SER. EST. JUDICIÁRIO-PREST. JURISD. DO TJ/AC</v>
      </c>
      <c r="G14" s="20" t="str">
        <f>dados!J6</f>
        <v>CUMPRIMENTO DE SENTENÇAS JUDICIAIS.</v>
      </c>
      <c r="H14" s="19" t="str">
        <f>dados!K6</f>
        <v>Estadual</v>
      </c>
      <c r="I14" s="19" t="str">
        <f>dados!M6</f>
        <v xml:space="preserve">100 </v>
      </c>
      <c r="J14" s="19" t="str">
        <f>dados!N6</f>
        <v>RP</v>
      </c>
      <c r="K14" s="19" t="str">
        <f>dados!L6</f>
        <v>1</v>
      </c>
      <c r="L14" s="23">
        <f>dados!O6</f>
        <v>2300004</v>
      </c>
      <c r="M14" s="23">
        <f>dados!P6</f>
        <v>0</v>
      </c>
      <c r="N14" s="23">
        <f>dados!Q6</f>
        <v>2300004</v>
      </c>
      <c r="O14" s="23">
        <f t="shared" si="0"/>
        <v>0</v>
      </c>
      <c r="P14" s="23">
        <f>dados!X6</f>
        <v>0</v>
      </c>
      <c r="Q14" s="23">
        <f>dados!Y6</f>
        <v>0</v>
      </c>
      <c r="R14" s="23">
        <f>dados!T6</f>
        <v>0</v>
      </c>
      <c r="S14" s="23">
        <f t="shared" si="1"/>
        <v>0</v>
      </c>
      <c r="T14" s="23">
        <f>dados!U6</f>
        <v>0</v>
      </c>
      <c r="U14" s="25">
        <f t="shared" si="2"/>
        <v>0</v>
      </c>
      <c r="V14" s="23">
        <f>dados!V6</f>
        <v>0</v>
      </c>
      <c r="W14" s="25">
        <f t="shared" si="3"/>
        <v>0</v>
      </c>
      <c r="X14" s="23">
        <f>dados!W6</f>
        <v>0</v>
      </c>
      <c r="Y14" s="25">
        <f t="shared" si="4"/>
        <v>0</v>
      </c>
    </row>
    <row r="15" spans="2:25" ht="36" customHeight="1">
      <c r="B15" s="50" t="str">
        <f>dados!C7</f>
        <v>002</v>
      </c>
      <c r="C15" s="51" t="str">
        <f>dados!D7</f>
        <v>DIRETORIA DE GESTÃO DE PESSOAS</v>
      </c>
      <c r="D15" s="50" t="str">
        <f>dados!E7&amp;"."&amp;dados!F7</f>
        <v>02.122</v>
      </c>
      <c r="E15" s="50" t="str">
        <f>dados!G7&amp;"."&amp;dados!H7</f>
        <v>2220.2163</v>
      </c>
      <c r="F15" s="51" t="str">
        <f>dados!I7</f>
        <v>PROG. GES MANU. SER. EST. JUDICIÁRIO-PREST. JURISD. DO TJ/AC</v>
      </c>
      <c r="G15" s="51" t="str">
        <f>dados!J7</f>
        <v>CUSTEIO COM FOLHA DE PAGAMENTO DO TJ/AC.</v>
      </c>
      <c r="H15" s="50" t="str">
        <f>dados!K7</f>
        <v>Estadual</v>
      </c>
      <c r="I15" s="50" t="str">
        <f>dados!M7</f>
        <v xml:space="preserve">100 </v>
      </c>
      <c r="J15" s="50" t="str">
        <f>dados!N7</f>
        <v>RP</v>
      </c>
      <c r="K15" s="50" t="str">
        <f>dados!L7</f>
        <v>1</v>
      </c>
      <c r="L15" s="53">
        <f>dados!O7</f>
        <v>66142046.530000001</v>
      </c>
      <c r="M15" s="53">
        <f>dados!P7</f>
        <v>102942410.19</v>
      </c>
      <c r="N15" s="53">
        <f>dados!Q7</f>
        <v>9590841.5099999998</v>
      </c>
      <c r="O15" s="53">
        <f t="shared" si="0"/>
        <v>159493615.21000001</v>
      </c>
      <c r="P15" s="53">
        <f>dados!X7</f>
        <v>0</v>
      </c>
      <c r="Q15" s="53">
        <f>dados!Y7</f>
        <v>0</v>
      </c>
      <c r="R15" s="53">
        <f>dados!T7</f>
        <v>1886090.39</v>
      </c>
      <c r="S15" s="53">
        <f t="shared" si="1"/>
        <v>161379705.59999999</v>
      </c>
      <c r="T15" s="53">
        <f>dados!U7</f>
        <v>103255334.19</v>
      </c>
      <c r="U15" s="55">
        <f t="shared" si="2"/>
        <v>0.63982849520082408</v>
      </c>
      <c r="V15" s="53">
        <f>dados!V7</f>
        <v>103255334.19</v>
      </c>
      <c r="W15" s="55">
        <f t="shared" si="3"/>
        <v>0.63982849520082408</v>
      </c>
      <c r="X15" s="53">
        <f>dados!W7</f>
        <v>103254319.23999999</v>
      </c>
      <c r="Y15" s="55">
        <f t="shared" si="4"/>
        <v>0.63982220599614226</v>
      </c>
    </row>
    <row r="16" spans="2:25" ht="36" customHeight="1">
      <c r="B16" s="19" t="str">
        <f>dados!C8</f>
        <v>002</v>
      </c>
      <c r="C16" s="20" t="str">
        <f>dados!D8</f>
        <v>DIRETORIA DE GESTÃO DE PESSOAS</v>
      </c>
      <c r="D16" s="19" t="str">
        <f>dados!E8&amp;"."&amp;dados!F8</f>
        <v>02.122</v>
      </c>
      <c r="E16" s="19" t="str">
        <f>dados!G8&amp;"."&amp;dados!H8</f>
        <v>2220.2172</v>
      </c>
      <c r="F16" s="20" t="str">
        <f>dados!I8</f>
        <v>PROG. GES MANU. SER. EST. JUDICIÁRIO-PREST. JURISD. DO TJ/AC</v>
      </c>
      <c r="G16" s="20" t="str">
        <f>dados!J8</f>
        <v>GESTÃO ADMINISTRATIVA DO TRIBUNAL DE JUSTIÇA / AC / DIPES</v>
      </c>
      <c r="H16" s="19" t="str">
        <f>dados!K8</f>
        <v>Estadual</v>
      </c>
      <c r="I16" s="19" t="str">
        <f>dados!M8</f>
        <v xml:space="preserve">100 </v>
      </c>
      <c r="J16" s="19" t="str">
        <f>dados!N8</f>
        <v>RP</v>
      </c>
      <c r="K16" s="19" t="str">
        <f>dados!L8</f>
        <v>3</v>
      </c>
      <c r="L16" s="23">
        <f>dados!O8</f>
        <v>5472593.7000000002</v>
      </c>
      <c r="M16" s="23">
        <f>dados!P8</f>
        <v>26515380.09</v>
      </c>
      <c r="N16" s="23">
        <f>dados!Q8</f>
        <v>3595598.99</v>
      </c>
      <c r="O16" s="23">
        <f t="shared" si="0"/>
        <v>28392374.799999997</v>
      </c>
      <c r="P16" s="23">
        <f>dados!X8</f>
        <v>0</v>
      </c>
      <c r="Q16" s="23">
        <f>dados!Y8</f>
        <v>0</v>
      </c>
      <c r="R16" s="23">
        <f>dados!T8</f>
        <v>0</v>
      </c>
      <c r="S16" s="23">
        <f t="shared" si="1"/>
        <v>28392374.799999997</v>
      </c>
      <c r="T16" s="23">
        <f>dados!U8</f>
        <v>19708522.07</v>
      </c>
      <c r="U16" s="25">
        <f t="shared" si="2"/>
        <v>0.69414841868035648</v>
      </c>
      <c r="V16" s="23">
        <f>dados!V8</f>
        <v>19708522.07</v>
      </c>
      <c r="W16" s="25">
        <f t="shared" si="3"/>
        <v>0.69414841868035648</v>
      </c>
      <c r="X16" s="23">
        <f>dados!W8</f>
        <v>19705337.27</v>
      </c>
      <c r="Y16" s="25">
        <f t="shared" si="4"/>
        <v>0.69403624771817263</v>
      </c>
    </row>
    <row r="17" spans="2:25" ht="36" customHeight="1">
      <c r="B17" s="50" t="str">
        <f>dados!C9</f>
        <v>002</v>
      </c>
      <c r="C17" s="51" t="str">
        <f>dados!D9</f>
        <v>DIRETORIA DE GESTÃO DE PESSOAS</v>
      </c>
      <c r="D17" s="50" t="str">
        <f>dados!E9&amp;"."&amp;dados!F9</f>
        <v>02.122</v>
      </c>
      <c r="E17" s="50" t="str">
        <f>dados!G9&amp;"."&amp;dados!H9</f>
        <v>2220.2172</v>
      </c>
      <c r="F17" s="51" t="str">
        <f>dados!I9</f>
        <v>PROG. GES MANU. SER. EST. JUDICIÁRIO-PREST. JURISD. DO TJ/AC</v>
      </c>
      <c r="G17" s="51" t="str">
        <f>dados!J9</f>
        <v>GESTÃO ADMINISTRATIVA DO TRIBUNAL DE JUSTIÇA / AC / DIPES</v>
      </c>
      <c r="H17" s="50" t="str">
        <f>dados!K9</f>
        <v>Estadual</v>
      </c>
      <c r="I17" s="50" t="str">
        <f>dados!M9</f>
        <v xml:space="preserve">100 </v>
      </c>
      <c r="J17" s="50" t="str">
        <f>dados!N9</f>
        <v>RP</v>
      </c>
      <c r="K17" s="50" t="str">
        <f>dados!L9</f>
        <v>4</v>
      </c>
      <c r="L17" s="53">
        <f>dados!O9</f>
        <v>55880</v>
      </c>
      <c r="M17" s="53">
        <f>dados!P9</f>
        <v>0</v>
      </c>
      <c r="N17" s="53">
        <f>dados!Q9</f>
        <v>55880</v>
      </c>
      <c r="O17" s="53">
        <f t="shared" si="0"/>
        <v>0</v>
      </c>
      <c r="P17" s="53">
        <f>dados!X9</f>
        <v>0</v>
      </c>
      <c r="Q17" s="53">
        <f>dados!Y9</f>
        <v>0</v>
      </c>
      <c r="R17" s="53">
        <f>dados!T9</f>
        <v>0</v>
      </c>
      <c r="S17" s="53">
        <f t="shared" si="1"/>
        <v>0</v>
      </c>
      <c r="T17" s="53">
        <f>dados!U9</f>
        <v>0</v>
      </c>
      <c r="U17" s="55">
        <f t="shared" si="2"/>
        <v>0</v>
      </c>
      <c r="V17" s="53">
        <f>dados!V9</f>
        <v>0</v>
      </c>
      <c r="W17" s="55">
        <f t="shared" si="3"/>
        <v>0</v>
      </c>
      <c r="X17" s="53">
        <f>dados!W9</f>
        <v>0</v>
      </c>
      <c r="Y17" s="55">
        <f t="shared" si="4"/>
        <v>0</v>
      </c>
    </row>
    <row r="18" spans="2:25" ht="36" customHeight="1">
      <c r="B18" s="19" t="str">
        <f>dados!C10</f>
        <v>002</v>
      </c>
      <c r="C18" s="20" t="str">
        <f>dados!D10</f>
        <v>DIRETORIA DE GESTÃO DE PESSOAS</v>
      </c>
      <c r="D18" s="19" t="str">
        <f>dados!E10&amp;"."&amp;dados!F10</f>
        <v>02.301</v>
      </c>
      <c r="E18" s="19" t="str">
        <f>dados!G10&amp;"."&amp;dados!H10</f>
        <v>2220.2165</v>
      </c>
      <c r="F18" s="20" t="str">
        <f>dados!I10</f>
        <v>PROG. GES MANU. SER. EST. JUDICIÁRIO-PREST. JURISD. DO TJ/AC</v>
      </c>
      <c r="G18" s="20" t="str">
        <f>dados!J10</f>
        <v>PROGRAMA QUALIDADE DE VIDA.</v>
      </c>
      <c r="H18" s="19" t="str">
        <f>dados!K10</f>
        <v>Estadual</v>
      </c>
      <c r="I18" s="19" t="str">
        <f>dados!M10</f>
        <v xml:space="preserve">100 </v>
      </c>
      <c r="J18" s="19" t="str">
        <f>dados!N10</f>
        <v>RP</v>
      </c>
      <c r="K18" s="19" t="str">
        <f>dados!L10</f>
        <v>3</v>
      </c>
      <c r="L18" s="23">
        <f>dados!O10</f>
        <v>130068.75</v>
      </c>
      <c r="M18" s="23">
        <f>dados!P10</f>
        <v>0</v>
      </c>
      <c r="N18" s="23">
        <f>dados!Q10</f>
        <v>130068.75</v>
      </c>
      <c r="O18" s="23">
        <f t="shared" si="0"/>
        <v>0</v>
      </c>
      <c r="P18" s="23">
        <f>dados!X10</f>
        <v>0</v>
      </c>
      <c r="Q18" s="23">
        <f>dados!Y10</f>
        <v>0</v>
      </c>
      <c r="R18" s="23">
        <f>dados!T10</f>
        <v>0</v>
      </c>
      <c r="S18" s="23">
        <f t="shared" si="1"/>
        <v>0</v>
      </c>
      <c r="T18" s="23">
        <f>dados!U10</f>
        <v>0</v>
      </c>
      <c r="U18" s="25">
        <f t="shared" si="2"/>
        <v>0</v>
      </c>
      <c r="V18" s="23">
        <f>dados!V10</f>
        <v>0</v>
      </c>
      <c r="W18" s="25">
        <f t="shared" si="3"/>
        <v>0</v>
      </c>
      <c r="X18" s="23">
        <f>dados!W10</f>
        <v>0</v>
      </c>
      <c r="Y18" s="25">
        <f t="shared" si="4"/>
        <v>0</v>
      </c>
    </row>
    <row r="19" spans="2:25" ht="36" customHeight="1">
      <c r="B19" s="50" t="str">
        <f>dados!C11</f>
        <v>002</v>
      </c>
      <c r="C19" s="51" t="str">
        <f>dados!D11</f>
        <v>DIRETORIA DE GESTÃO DE PESSOAS</v>
      </c>
      <c r="D19" s="50" t="str">
        <f>dados!E11&amp;"."&amp;dados!F11</f>
        <v>02.301</v>
      </c>
      <c r="E19" s="50" t="str">
        <f>dados!G11&amp;"."&amp;dados!H11</f>
        <v>2220.2165</v>
      </c>
      <c r="F19" s="51" t="str">
        <f>dados!I11</f>
        <v>PROG. GES MANU. SER. EST. JUDICIÁRIO-PREST. JURISD. DO TJ/AC</v>
      </c>
      <c r="G19" s="51" t="str">
        <f>dados!J11</f>
        <v>PROGRAMA QUALIDADE DE VIDA.</v>
      </c>
      <c r="H19" s="50" t="str">
        <f>dados!K11</f>
        <v>Estadual</v>
      </c>
      <c r="I19" s="50" t="str">
        <f>dados!M11</f>
        <v xml:space="preserve">100 </v>
      </c>
      <c r="J19" s="50" t="str">
        <f>dados!N11</f>
        <v>RP</v>
      </c>
      <c r="K19" s="50" t="str">
        <f>dados!L11</f>
        <v>4</v>
      </c>
      <c r="L19" s="53">
        <f>dados!O11</f>
        <v>220000</v>
      </c>
      <c r="M19" s="53">
        <f>dados!P11</f>
        <v>0</v>
      </c>
      <c r="N19" s="53">
        <f>dados!Q11</f>
        <v>220000</v>
      </c>
      <c r="O19" s="53">
        <f t="shared" si="0"/>
        <v>0</v>
      </c>
      <c r="P19" s="53">
        <f>dados!X11</f>
        <v>0</v>
      </c>
      <c r="Q19" s="53">
        <f>dados!Y11</f>
        <v>0</v>
      </c>
      <c r="R19" s="53">
        <f>dados!T11</f>
        <v>0</v>
      </c>
      <c r="S19" s="53">
        <f t="shared" si="1"/>
        <v>0</v>
      </c>
      <c r="T19" s="53">
        <f>dados!U11</f>
        <v>0</v>
      </c>
      <c r="U19" s="55">
        <f t="shared" si="2"/>
        <v>0</v>
      </c>
      <c r="V19" s="53">
        <f>dados!V11</f>
        <v>0</v>
      </c>
      <c r="W19" s="55">
        <f t="shared" si="3"/>
        <v>0</v>
      </c>
      <c r="X19" s="53">
        <f>dados!W11</f>
        <v>0</v>
      </c>
      <c r="Y19" s="55">
        <f t="shared" si="4"/>
        <v>0</v>
      </c>
    </row>
    <row r="20" spans="2:25" ht="36" customHeight="1">
      <c r="B20" s="19" t="str">
        <f>dados!C12</f>
        <v>002</v>
      </c>
      <c r="C20" s="20" t="str">
        <f>dados!D12</f>
        <v>DIRETORIA DE GESTÃO DE PESSOAS</v>
      </c>
      <c r="D20" s="19" t="str">
        <f>dados!E12&amp;"."&amp;dados!F12</f>
        <v>09.272</v>
      </c>
      <c r="E20" s="19" t="str">
        <f>dados!G12&amp;"."&amp;dados!H12</f>
        <v>2220.2164</v>
      </c>
      <c r="F20" s="20" t="str">
        <f>dados!I12</f>
        <v>PROG. GES MANU. SER. EST. JUDICIÁRIO-PREST. JURISD. DO TJ/AC</v>
      </c>
      <c r="G20" s="20" t="str">
        <f>dados!J12</f>
        <v>CUSTEIO DE INATIVOS E PENSIONISTAS DO TRIBUNAL DE JUSTIÇA.</v>
      </c>
      <c r="H20" s="19" t="str">
        <f>dados!K12</f>
        <v>Estadual</v>
      </c>
      <c r="I20" s="19" t="str">
        <f>dados!M12</f>
        <v xml:space="preserve">100 </v>
      </c>
      <c r="J20" s="19" t="str">
        <f>dados!N12</f>
        <v>RP</v>
      </c>
      <c r="K20" s="19" t="str">
        <f>dados!L12</f>
        <v>1</v>
      </c>
      <c r="L20" s="23">
        <f>dados!O12</f>
        <v>19521161.579999998</v>
      </c>
      <c r="M20" s="23">
        <f>dados!P12</f>
        <v>17851491.420000002</v>
      </c>
      <c r="N20" s="23">
        <f>dados!Q12</f>
        <v>6861454.5599999996</v>
      </c>
      <c r="O20" s="23">
        <f t="shared" si="0"/>
        <v>30511198.440000001</v>
      </c>
      <c r="P20" s="23">
        <f>dados!X12</f>
        <v>0</v>
      </c>
      <c r="Q20" s="23">
        <f>dados!Y12</f>
        <v>0</v>
      </c>
      <c r="R20" s="23">
        <f>dados!T12</f>
        <v>0</v>
      </c>
      <c r="S20" s="23">
        <f t="shared" si="1"/>
        <v>30511198.440000001</v>
      </c>
      <c r="T20" s="23">
        <f>dados!U12</f>
        <v>21203612.609999999</v>
      </c>
      <c r="U20" s="25">
        <f t="shared" si="2"/>
        <v>0.69494525597533352</v>
      </c>
      <c r="V20" s="23">
        <f>dados!V12</f>
        <v>21203612.609999999</v>
      </c>
      <c r="W20" s="25">
        <f t="shared" si="3"/>
        <v>0.69494525597533352</v>
      </c>
      <c r="X20" s="23">
        <f>dados!W12</f>
        <v>21201833.789999999</v>
      </c>
      <c r="Y20" s="25">
        <f t="shared" si="4"/>
        <v>0.69488695541386925</v>
      </c>
    </row>
    <row r="21" spans="2:25" ht="36" customHeight="1">
      <c r="B21" s="50" t="str">
        <f>dados!C13</f>
        <v>003</v>
      </c>
      <c r="C21" s="51" t="str">
        <f>dados!D13</f>
        <v>DIRETORIA DE GESTÃO ESTRATÉGICA</v>
      </c>
      <c r="D21" s="50" t="str">
        <f>dados!E13&amp;"."&amp;dados!F13</f>
        <v>02.122</v>
      </c>
      <c r="E21" s="50" t="str">
        <f>dados!G13&amp;"."&amp;dados!H13</f>
        <v>2220.2166</v>
      </c>
      <c r="F21" s="51" t="str">
        <f>dados!I13</f>
        <v>PROG. GES MANU. SER. EST. JUDICIÁRIO-PREST. JURISD. DO TJ/AC</v>
      </c>
      <c r="G21" s="51" t="str">
        <f>dados!J13</f>
        <v>MODERNIZAÇÃO E DESENVOLVIMENTO INSTITUCIONAL.</v>
      </c>
      <c r="H21" s="50" t="str">
        <f>dados!K13</f>
        <v>Estadual</v>
      </c>
      <c r="I21" s="50" t="str">
        <f>dados!M13</f>
        <v xml:space="preserve">100 </v>
      </c>
      <c r="J21" s="50" t="str">
        <f>dados!N13</f>
        <v>RP</v>
      </c>
      <c r="K21" s="50" t="str">
        <f>dados!L13</f>
        <v>3</v>
      </c>
      <c r="L21" s="53">
        <f>dados!O13</f>
        <v>138924.6</v>
      </c>
      <c r="M21" s="53">
        <f>dados!P13</f>
        <v>0</v>
      </c>
      <c r="N21" s="53">
        <f>dados!Q13</f>
        <v>138924.6</v>
      </c>
      <c r="O21" s="53">
        <f t="shared" si="0"/>
        <v>0</v>
      </c>
      <c r="P21" s="53">
        <f>dados!X13</f>
        <v>0</v>
      </c>
      <c r="Q21" s="53">
        <f>dados!Y13</f>
        <v>0</v>
      </c>
      <c r="R21" s="53">
        <f>dados!T13</f>
        <v>0</v>
      </c>
      <c r="S21" s="53">
        <f t="shared" si="1"/>
        <v>0</v>
      </c>
      <c r="T21" s="53">
        <f>dados!U13</f>
        <v>0</v>
      </c>
      <c r="U21" s="55">
        <f t="shared" si="2"/>
        <v>0</v>
      </c>
      <c r="V21" s="53">
        <f>dados!V13</f>
        <v>0</v>
      </c>
      <c r="W21" s="55">
        <f t="shared" si="3"/>
        <v>0</v>
      </c>
      <c r="X21" s="53">
        <f>dados!W13</f>
        <v>0</v>
      </c>
      <c r="Y21" s="55">
        <f t="shared" si="4"/>
        <v>0</v>
      </c>
    </row>
    <row r="22" spans="2:25" ht="36" customHeight="1">
      <c r="B22" s="19" t="str">
        <f>dados!C14</f>
        <v>004</v>
      </c>
      <c r="C22" s="20" t="str">
        <f>dados!D14</f>
        <v>DIRETORIA DE INFORMAÇÃO INSTITUCIONAL</v>
      </c>
      <c r="D22" s="19" t="str">
        <f>dados!E14&amp;"."&amp;dados!F14</f>
        <v>02.131</v>
      </c>
      <c r="E22" s="19" t="str">
        <f>dados!G14&amp;"."&amp;dados!H14</f>
        <v>2220.2167</v>
      </c>
      <c r="F22" s="20" t="str">
        <f>dados!I14</f>
        <v>PROG. GES MANU. SER. EST. JUDICIÁRIO-PREST. JURISD. DO TJ/AC</v>
      </c>
      <c r="G22" s="20" t="str">
        <f>dados!J14</f>
        <v>PLANO ESTRATÉGICO DE COMUNICAÇÃO</v>
      </c>
      <c r="H22" s="19" t="str">
        <f>dados!K14</f>
        <v>Estadual</v>
      </c>
      <c r="I22" s="19" t="str">
        <f>dados!M14</f>
        <v xml:space="preserve">100 </v>
      </c>
      <c r="J22" s="19" t="str">
        <f>dados!N14</f>
        <v>RP</v>
      </c>
      <c r="K22" s="19" t="str">
        <f>dados!L14</f>
        <v>3</v>
      </c>
      <c r="L22" s="23">
        <f>dados!O14</f>
        <v>147896</v>
      </c>
      <c r="M22" s="23">
        <f>dados!P14</f>
        <v>0</v>
      </c>
      <c r="N22" s="23">
        <f>dados!Q14</f>
        <v>141896</v>
      </c>
      <c r="O22" s="23">
        <f t="shared" si="0"/>
        <v>6000</v>
      </c>
      <c r="P22" s="23">
        <f>dados!X14</f>
        <v>0</v>
      </c>
      <c r="Q22" s="23">
        <f>dados!Y14</f>
        <v>0</v>
      </c>
      <c r="R22" s="23">
        <f>dados!T14</f>
        <v>0</v>
      </c>
      <c r="S22" s="23">
        <f t="shared" si="1"/>
        <v>6000</v>
      </c>
      <c r="T22" s="23">
        <f>dados!U14</f>
        <v>0</v>
      </c>
      <c r="U22" s="25">
        <f t="shared" si="2"/>
        <v>0</v>
      </c>
      <c r="V22" s="23">
        <f>dados!V14</f>
        <v>0</v>
      </c>
      <c r="W22" s="25">
        <f t="shared" si="3"/>
        <v>0</v>
      </c>
      <c r="X22" s="23">
        <f>dados!W14</f>
        <v>0</v>
      </c>
      <c r="Y22" s="25">
        <f t="shared" si="4"/>
        <v>0</v>
      </c>
    </row>
    <row r="23" spans="2:25" ht="36" customHeight="1">
      <c r="B23" s="50" t="str">
        <f>dados!C15</f>
        <v>005</v>
      </c>
      <c r="C23" s="51" t="str">
        <f>dados!D15</f>
        <v>DIRETORIA DE TECNOLOGIA E INFORMAÇÃO</v>
      </c>
      <c r="D23" s="50" t="str">
        <f>dados!E15&amp;"."&amp;dados!F15</f>
        <v>02.126</v>
      </c>
      <c r="E23" s="50" t="str">
        <f>dados!G15&amp;"."&amp;dados!H15</f>
        <v>2220.2168</v>
      </c>
      <c r="F23" s="51" t="str">
        <f>dados!I15</f>
        <v>PROG. GES MANU. SER. EST. JUDICIÁRIO-PREST. JURISD. DO TJ/AC</v>
      </c>
      <c r="G23" s="51" t="str">
        <f>dados!J15</f>
        <v>PLANO ESTRATÉGICO DE TECNOLOGIA DA INFORMAÇÃO</v>
      </c>
      <c r="H23" s="50" t="str">
        <f>dados!K15</f>
        <v>Estadual</v>
      </c>
      <c r="I23" s="50" t="str">
        <f>dados!M15</f>
        <v xml:space="preserve">100 </v>
      </c>
      <c r="J23" s="50" t="str">
        <f>dados!N15</f>
        <v>RP</v>
      </c>
      <c r="K23" s="50" t="str">
        <f>dados!L15</f>
        <v>3</v>
      </c>
      <c r="L23" s="53">
        <f>dados!O15</f>
        <v>914528.24</v>
      </c>
      <c r="M23" s="53">
        <f>dados!P15</f>
        <v>119034.4</v>
      </c>
      <c r="N23" s="53">
        <f>dados!Q15</f>
        <v>940403.64</v>
      </c>
      <c r="O23" s="53">
        <f t="shared" si="0"/>
        <v>93159</v>
      </c>
      <c r="P23" s="53">
        <f>dados!X15</f>
        <v>0</v>
      </c>
      <c r="Q23" s="53">
        <f>dados!Y15</f>
        <v>0</v>
      </c>
      <c r="R23" s="53">
        <f>dados!T15</f>
        <v>0</v>
      </c>
      <c r="S23" s="53">
        <f t="shared" si="1"/>
        <v>93159</v>
      </c>
      <c r="T23" s="53">
        <f>dados!U15</f>
        <v>71045.149999999994</v>
      </c>
      <c r="U23" s="55">
        <f t="shared" si="2"/>
        <v>0.76262250560869049</v>
      </c>
      <c r="V23" s="53">
        <f>dados!V15</f>
        <v>71045.149999999994</v>
      </c>
      <c r="W23" s="55">
        <f t="shared" si="3"/>
        <v>0.76262250560869049</v>
      </c>
      <c r="X23" s="53">
        <f>dados!W15</f>
        <v>71045.149999999994</v>
      </c>
      <c r="Y23" s="55">
        <f t="shared" si="4"/>
        <v>0.76262250560869049</v>
      </c>
    </row>
    <row r="24" spans="2:25" ht="36" customHeight="1">
      <c r="B24" s="19" t="str">
        <f>dados!C16</f>
        <v>005</v>
      </c>
      <c r="C24" s="20" t="str">
        <f>dados!D16</f>
        <v>DIRETORIA DE TECNOLOGIA E INFORMAÇÃO</v>
      </c>
      <c r="D24" s="19" t="str">
        <f>dados!E16&amp;"."&amp;dados!F16</f>
        <v>02.126</v>
      </c>
      <c r="E24" s="19" t="str">
        <f>dados!G16&amp;"."&amp;dados!H16</f>
        <v>2220.2168</v>
      </c>
      <c r="F24" s="20" t="str">
        <f>dados!I16</f>
        <v>PROG. GES MANU. SER. EST. JUDICIÁRIO-PREST. JURISD. DO TJ/AC</v>
      </c>
      <c r="G24" s="20" t="str">
        <f>dados!J16</f>
        <v>PLANO ESTRATÉGICO DE TECNOLOGIA DA INFORMAÇÃO</v>
      </c>
      <c r="H24" s="19" t="str">
        <f>dados!K16</f>
        <v>Estadual</v>
      </c>
      <c r="I24" s="19" t="str">
        <f>dados!M16</f>
        <v xml:space="preserve">200 </v>
      </c>
      <c r="J24" s="19" t="str">
        <f>dados!N16</f>
        <v>CONVÊNIO</v>
      </c>
      <c r="K24" s="19" t="str">
        <f>dados!L16</f>
        <v>3</v>
      </c>
      <c r="L24" s="23">
        <f>dados!O16</f>
        <v>0</v>
      </c>
      <c r="M24" s="23">
        <f>dados!P16</f>
        <v>81309.13</v>
      </c>
      <c r="N24" s="23">
        <f>dados!Q16</f>
        <v>81309.13</v>
      </c>
      <c r="O24" s="23">
        <f t="shared" si="0"/>
        <v>0</v>
      </c>
      <c r="P24" s="23">
        <f>dados!X16</f>
        <v>0</v>
      </c>
      <c r="Q24" s="23">
        <f>dados!Y16</f>
        <v>0</v>
      </c>
      <c r="R24" s="23">
        <f>dados!T16</f>
        <v>0</v>
      </c>
      <c r="S24" s="23">
        <f t="shared" si="1"/>
        <v>0</v>
      </c>
      <c r="T24" s="23">
        <f>dados!U16</f>
        <v>0</v>
      </c>
      <c r="U24" s="25">
        <f t="shared" si="2"/>
        <v>0</v>
      </c>
      <c r="V24" s="23">
        <f>dados!V16</f>
        <v>0</v>
      </c>
      <c r="W24" s="25">
        <f t="shared" si="3"/>
        <v>0</v>
      </c>
      <c r="X24" s="23">
        <f>dados!W16</f>
        <v>0</v>
      </c>
      <c r="Y24" s="25">
        <f t="shared" si="4"/>
        <v>0</v>
      </c>
    </row>
    <row r="25" spans="2:25" ht="36" customHeight="1">
      <c r="B25" s="50" t="str">
        <f>dados!C17</f>
        <v>005</v>
      </c>
      <c r="C25" s="51" t="str">
        <f>dados!D17</f>
        <v>DIRETORIA DE TECNOLOGIA E INFORMAÇÃO</v>
      </c>
      <c r="D25" s="50" t="str">
        <f>dados!E17&amp;"."&amp;dados!F17</f>
        <v>02.126</v>
      </c>
      <c r="E25" s="50" t="str">
        <f>dados!G17&amp;"."&amp;dados!H17</f>
        <v>2220.2168</v>
      </c>
      <c r="F25" s="51" t="str">
        <f>dados!I17</f>
        <v>PROG. GES MANU. SER. EST. JUDICIÁRIO-PREST. JURISD. DO TJ/AC</v>
      </c>
      <c r="G25" s="51" t="str">
        <f>dados!J17</f>
        <v>PLANO ESTRATÉGICO DE TECNOLOGIA DA INFORMAÇÃO</v>
      </c>
      <c r="H25" s="50" t="str">
        <f>dados!K17</f>
        <v>Estadual</v>
      </c>
      <c r="I25" s="50" t="str">
        <f>dados!M17</f>
        <v xml:space="preserve">100 </v>
      </c>
      <c r="J25" s="50" t="str">
        <f>dados!N17</f>
        <v>RP</v>
      </c>
      <c r="K25" s="50" t="str">
        <f>dados!L17</f>
        <v>4</v>
      </c>
      <c r="L25" s="53">
        <f>dados!O17</f>
        <v>450005</v>
      </c>
      <c r="M25" s="53">
        <f>dados!P17</f>
        <v>78916.740000000005</v>
      </c>
      <c r="N25" s="53">
        <f>dados!Q17</f>
        <v>528459.37</v>
      </c>
      <c r="O25" s="53">
        <f t="shared" si="0"/>
        <v>462.36999999999534</v>
      </c>
      <c r="P25" s="53">
        <f>dados!X17</f>
        <v>0</v>
      </c>
      <c r="Q25" s="53">
        <f>dados!Y17</f>
        <v>0</v>
      </c>
      <c r="R25" s="53">
        <f>dados!T17</f>
        <v>0</v>
      </c>
      <c r="S25" s="53">
        <f t="shared" si="1"/>
        <v>462.36999999999534</v>
      </c>
      <c r="T25" s="53">
        <f>dados!U17</f>
        <v>349.57</v>
      </c>
      <c r="U25" s="55">
        <f t="shared" si="2"/>
        <v>0.75603953543699531</v>
      </c>
      <c r="V25" s="53">
        <f>dados!V17</f>
        <v>349.57</v>
      </c>
      <c r="W25" s="55">
        <f t="shared" si="3"/>
        <v>0.75603953543699531</v>
      </c>
      <c r="X25" s="53">
        <f>dados!W17</f>
        <v>349.57</v>
      </c>
      <c r="Y25" s="55">
        <f t="shared" si="4"/>
        <v>0.75603953543699531</v>
      </c>
    </row>
    <row r="26" spans="2:25" ht="36" customHeight="1">
      <c r="B26" s="19" t="str">
        <f>dados!C18</f>
        <v>005</v>
      </c>
      <c r="C26" s="20" t="str">
        <f>dados!D18</f>
        <v>DIRETORIA DE TECNOLOGIA E INFORMAÇÃO</v>
      </c>
      <c r="D26" s="19" t="str">
        <f>dados!E18&amp;"."&amp;dados!F18</f>
        <v>02.126</v>
      </c>
      <c r="E26" s="19" t="str">
        <f>dados!G18&amp;"."&amp;dados!H18</f>
        <v>2220.2168</v>
      </c>
      <c r="F26" s="20" t="str">
        <f>dados!I18</f>
        <v>PROG. GES MANU. SER. EST. JUDICIÁRIO-PREST. JURISD. DO TJ/AC</v>
      </c>
      <c r="G26" s="20" t="str">
        <f>dados!J18</f>
        <v>PLANO ESTRATÉGICO DE TECNOLOGIA DA INFORMAÇÃO</v>
      </c>
      <c r="H26" s="19" t="str">
        <f>dados!K18</f>
        <v>Estadual</v>
      </c>
      <c r="I26" s="19" t="str">
        <f>dados!M18</f>
        <v xml:space="preserve">200 </v>
      </c>
      <c r="J26" s="19" t="str">
        <f>dados!N18</f>
        <v>CONVÊNIO</v>
      </c>
      <c r="K26" s="19" t="str">
        <f>dados!L18</f>
        <v>4</v>
      </c>
      <c r="L26" s="23">
        <f>dados!O18</f>
        <v>0</v>
      </c>
      <c r="M26" s="23">
        <f>dados!P18</f>
        <v>100810.08</v>
      </c>
      <c r="N26" s="23">
        <f>dados!Q18</f>
        <v>32962.199999999997</v>
      </c>
      <c r="O26" s="23">
        <f t="shared" si="0"/>
        <v>67847.88</v>
      </c>
      <c r="P26" s="23">
        <f>dados!X18</f>
        <v>0</v>
      </c>
      <c r="Q26" s="23">
        <f>dados!Y18</f>
        <v>0</v>
      </c>
      <c r="R26" s="23">
        <f>dados!T18</f>
        <v>0</v>
      </c>
      <c r="S26" s="23">
        <f t="shared" si="1"/>
        <v>67847.88</v>
      </c>
      <c r="T26" s="23">
        <f>dados!U18</f>
        <v>51742.879999999997</v>
      </c>
      <c r="U26" s="25">
        <f t="shared" si="2"/>
        <v>0.76263075574358397</v>
      </c>
      <c r="V26" s="23">
        <f>dados!V18</f>
        <v>51742.879999999997</v>
      </c>
      <c r="W26" s="25">
        <f t="shared" si="3"/>
        <v>0.76263075574358397</v>
      </c>
      <c r="X26" s="23">
        <f>dados!W18</f>
        <v>51742.879999999997</v>
      </c>
      <c r="Y26" s="25">
        <f t="shared" si="4"/>
        <v>0.76263075574358397</v>
      </c>
    </row>
    <row r="27" spans="2:25" ht="36" customHeight="1">
      <c r="B27" s="50" t="str">
        <f>dados!C19</f>
        <v>006</v>
      </c>
      <c r="C27" s="51" t="str">
        <f>dados!D19</f>
        <v>DIRETORIA DE LOGÍSTICA</v>
      </c>
      <c r="D27" s="50" t="str">
        <f>dados!E19&amp;"."&amp;dados!F19</f>
        <v>02.122</v>
      </c>
      <c r="E27" s="50" t="str">
        <f>dados!G19&amp;"."&amp;dados!H19</f>
        <v>2220.1907</v>
      </c>
      <c r="F27" s="51" t="str">
        <f>dados!I19</f>
        <v>PROG. GES MANU. SER. EST. JUDICIÁRIO-PREST. JURISD. DO TJ/AC</v>
      </c>
      <c r="G27" s="51" t="str">
        <f>dados!J19</f>
        <v>PLANO DE OBRAS.</v>
      </c>
      <c r="H27" s="50" t="str">
        <f>dados!K19</f>
        <v>Estadual</v>
      </c>
      <c r="I27" s="50" t="str">
        <f>dados!M19</f>
        <v xml:space="preserve">100 </v>
      </c>
      <c r="J27" s="50" t="str">
        <f>dados!N19</f>
        <v>RP</v>
      </c>
      <c r="K27" s="50" t="str">
        <f>dados!L19</f>
        <v>3</v>
      </c>
      <c r="L27" s="53">
        <f>dados!O19</f>
        <v>1</v>
      </c>
      <c r="M27" s="53">
        <f>dados!P19</f>
        <v>0</v>
      </c>
      <c r="N27" s="53">
        <f>dados!Q19</f>
        <v>0</v>
      </c>
      <c r="O27" s="53">
        <f t="shared" si="0"/>
        <v>1</v>
      </c>
      <c r="P27" s="53">
        <f>dados!X19</f>
        <v>0</v>
      </c>
      <c r="Q27" s="53">
        <f>dados!Y19</f>
        <v>0</v>
      </c>
      <c r="R27" s="53">
        <f>dados!T19</f>
        <v>0</v>
      </c>
      <c r="S27" s="53">
        <f t="shared" si="1"/>
        <v>1</v>
      </c>
      <c r="T27" s="53">
        <f>dados!U19</f>
        <v>0</v>
      </c>
      <c r="U27" s="55">
        <f t="shared" si="2"/>
        <v>0</v>
      </c>
      <c r="V27" s="53">
        <f>dados!V19</f>
        <v>0</v>
      </c>
      <c r="W27" s="55">
        <f t="shared" si="3"/>
        <v>0</v>
      </c>
      <c r="X27" s="53">
        <f>dados!W19</f>
        <v>0</v>
      </c>
      <c r="Y27" s="55">
        <f t="shared" si="4"/>
        <v>0</v>
      </c>
    </row>
    <row r="28" spans="2:25" ht="36" customHeight="1">
      <c r="B28" s="19" t="str">
        <f>dados!C20</f>
        <v>006</v>
      </c>
      <c r="C28" s="20" t="str">
        <f>dados!D20</f>
        <v>DIRETORIA DE LOGÍSTICA</v>
      </c>
      <c r="D28" s="19" t="str">
        <f>dados!E20&amp;"."&amp;dados!F20</f>
        <v>02.122</v>
      </c>
      <c r="E28" s="19" t="str">
        <f>dados!G20&amp;"."&amp;dados!H20</f>
        <v>2220.1907</v>
      </c>
      <c r="F28" s="20" t="str">
        <f>dados!I20</f>
        <v>PROG. GES MANU. SER. EST. JUDICIÁRIO-PREST. JURISD. DO TJ/AC</v>
      </c>
      <c r="G28" s="20" t="str">
        <f>dados!J20</f>
        <v>PLANO DE OBRAS.</v>
      </c>
      <c r="H28" s="19" t="str">
        <f>dados!K20</f>
        <v>Estadual</v>
      </c>
      <c r="I28" s="19" t="str">
        <f>dados!M20</f>
        <v xml:space="preserve">100 </v>
      </c>
      <c r="J28" s="19" t="str">
        <f>dados!N20</f>
        <v>RP</v>
      </c>
      <c r="K28" s="19" t="str">
        <f>dados!L20</f>
        <v>4</v>
      </c>
      <c r="L28" s="23">
        <f>dados!O20</f>
        <v>1020001</v>
      </c>
      <c r="M28" s="23">
        <f>dados!P20</f>
        <v>0</v>
      </c>
      <c r="N28" s="23">
        <f>dados!Q20</f>
        <v>0</v>
      </c>
      <c r="O28" s="23">
        <f t="shared" si="0"/>
        <v>1020001</v>
      </c>
      <c r="P28" s="23">
        <f>dados!X20</f>
        <v>0</v>
      </c>
      <c r="Q28" s="23">
        <f>dados!Y20</f>
        <v>0</v>
      </c>
      <c r="R28" s="23">
        <f>dados!T20</f>
        <v>4800000</v>
      </c>
      <c r="S28" s="23">
        <f t="shared" si="1"/>
        <v>5820001</v>
      </c>
      <c r="T28" s="23">
        <f>dados!U20</f>
        <v>1700000</v>
      </c>
      <c r="U28" s="25">
        <f t="shared" si="2"/>
        <v>0.29209616974292618</v>
      </c>
      <c r="V28" s="23">
        <f>dados!V20</f>
        <v>1341385.8500000001</v>
      </c>
      <c r="W28" s="25">
        <f t="shared" si="3"/>
        <v>0.23047862878374079</v>
      </c>
      <c r="X28" s="23">
        <f>dados!W20</f>
        <v>1341385.8500000001</v>
      </c>
      <c r="Y28" s="25">
        <f t="shared" si="4"/>
        <v>0.23047862878374079</v>
      </c>
    </row>
    <row r="29" spans="2:25" ht="36" customHeight="1">
      <c r="B29" s="50" t="str">
        <f>dados!C21</f>
        <v>006</v>
      </c>
      <c r="C29" s="51" t="str">
        <f>dados!D21</f>
        <v>DIRETORIA DE LOGÍSTICA</v>
      </c>
      <c r="D29" s="50" t="str">
        <f>dados!E21&amp;"."&amp;dados!F21</f>
        <v>02.122</v>
      </c>
      <c r="E29" s="50" t="str">
        <f>dados!G21&amp;"."&amp;dados!H21</f>
        <v>2220.2169</v>
      </c>
      <c r="F29" s="51" t="str">
        <f>dados!I21</f>
        <v>PROG. GES MANU. SER. EST. JUDICIÁRIO-PREST. JURISD. DO TJ/AC</v>
      </c>
      <c r="G29" s="51" t="str">
        <f>dados!J21</f>
        <v>GESTÃO ADMINISTRATIVA DO TRIBUNAL DE JUSTIÇA  / AC.</v>
      </c>
      <c r="H29" s="50" t="str">
        <f>dados!K21</f>
        <v>Estadual</v>
      </c>
      <c r="I29" s="50" t="str">
        <f>dados!M21</f>
        <v xml:space="preserve">100 </v>
      </c>
      <c r="J29" s="50" t="str">
        <f>dados!N21</f>
        <v>RP</v>
      </c>
      <c r="K29" s="50" t="str">
        <f>dados!L21</f>
        <v>3</v>
      </c>
      <c r="L29" s="53">
        <f>dados!O21</f>
        <v>10425199.59</v>
      </c>
      <c r="M29" s="53">
        <f>dados!P21</f>
        <v>546168.41</v>
      </c>
      <c r="N29" s="53">
        <f>dados!Q21</f>
        <v>7477309.25</v>
      </c>
      <c r="O29" s="53">
        <f t="shared" si="0"/>
        <v>3494058.75</v>
      </c>
      <c r="P29" s="53">
        <f>dados!X21</f>
        <v>0</v>
      </c>
      <c r="Q29" s="53">
        <f>dados!Y21</f>
        <v>0</v>
      </c>
      <c r="R29" s="53">
        <f>dados!T21</f>
        <v>0</v>
      </c>
      <c r="S29" s="53">
        <f t="shared" si="1"/>
        <v>3494058.75</v>
      </c>
      <c r="T29" s="53">
        <f>dados!U21</f>
        <v>1022863.4</v>
      </c>
      <c r="U29" s="55">
        <f t="shared" si="2"/>
        <v>0.29274361800585064</v>
      </c>
      <c r="V29" s="53">
        <f>dados!V21</f>
        <v>836123.58</v>
      </c>
      <c r="W29" s="55">
        <f t="shared" si="3"/>
        <v>0.23929866090545843</v>
      </c>
      <c r="X29" s="53">
        <f>dados!W21</f>
        <v>832740.93</v>
      </c>
      <c r="Y29" s="55">
        <f t="shared" si="4"/>
        <v>0.23833054610200818</v>
      </c>
    </row>
    <row r="30" spans="2:25" ht="36" customHeight="1">
      <c r="B30" s="19" t="str">
        <f>dados!C22</f>
        <v>006</v>
      </c>
      <c r="C30" s="20" t="str">
        <f>dados!D22</f>
        <v>DIRETORIA DE LOGÍSTICA</v>
      </c>
      <c r="D30" s="19" t="str">
        <f>dados!E22&amp;"."&amp;dados!F22</f>
        <v>02.122</v>
      </c>
      <c r="E30" s="19" t="str">
        <f>dados!G22&amp;"."&amp;dados!H22</f>
        <v>2220.2169</v>
      </c>
      <c r="F30" s="20" t="str">
        <f>dados!I22</f>
        <v>PROG. GES MANU. SER. EST. JUDICIÁRIO-PREST. JURISD. DO TJ/AC</v>
      </c>
      <c r="G30" s="20" t="str">
        <f>dados!J22</f>
        <v>GESTÃO ADMINISTRATIVA DO TRIBUNAL DE JUSTIÇA  / AC.</v>
      </c>
      <c r="H30" s="19" t="str">
        <f>dados!K22</f>
        <v>Estadual</v>
      </c>
      <c r="I30" s="19" t="str">
        <f>dados!M22</f>
        <v xml:space="preserve">200 </v>
      </c>
      <c r="J30" s="19" t="str">
        <f>dados!N22</f>
        <v>CONVÊNIO</v>
      </c>
      <c r="K30" s="19" t="str">
        <f>dados!L22</f>
        <v>3</v>
      </c>
      <c r="L30" s="23">
        <f>dados!O22</f>
        <v>2</v>
      </c>
      <c r="M30" s="23">
        <f>dados!P22</f>
        <v>0</v>
      </c>
      <c r="N30" s="23">
        <f>dados!Q22</f>
        <v>0</v>
      </c>
      <c r="O30" s="23">
        <f t="shared" si="0"/>
        <v>2</v>
      </c>
      <c r="P30" s="23">
        <f>dados!X22</f>
        <v>0</v>
      </c>
      <c r="Q30" s="23">
        <f>dados!Y22</f>
        <v>0</v>
      </c>
      <c r="R30" s="23">
        <f>dados!T22</f>
        <v>0</v>
      </c>
      <c r="S30" s="23">
        <f t="shared" si="1"/>
        <v>2</v>
      </c>
      <c r="T30" s="23">
        <f>dados!U22</f>
        <v>0</v>
      </c>
      <c r="U30" s="25">
        <f t="shared" si="2"/>
        <v>0</v>
      </c>
      <c r="V30" s="23">
        <f>dados!V22</f>
        <v>0</v>
      </c>
      <c r="W30" s="25">
        <f t="shared" si="3"/>
        <v>0</v>
      </c>
      <c r="X30" s="23">
        <f>dados!W22</f>
        <v>0</v>
      </c>
      <c r="Y30" s="25">
        <f t="shared" si="4"/>
        <v>0</v>
      </c>
    </row>
    <row r="31" spans="2:25" ht="36" customHeight="1">
      <c r="B31" s="50" t="str">
        <f>dados!C23</f>
        <v>006</v>
      </c>
      <c r="C31" s="51" t="str">
        <f>dados!D23</f>
        <v>DIRETORIA DE LOGÍSTICA</v>
      </c>
      <c r="D31" s="50" t="str">
        <f>dados!E23&amp;"."&amp;dados!F23</f>
        <v>02.122</v>
      </c>
      <c r="E31" s="50" t="str">
        <f>dados!G23&amp;"."&amp;dados!H23</f>
        <v>2220.2169</v>
      </c>
      <c r="F31" s="51" t="str">
        <f>dados!I23</f>
        <v>PROG. GES MANU. SER. EST. JUDICIÁRIO-PREST. JURISD. DO TJ/AC</v>
      </c>
      <c r="G31" s="51" t="str">
        <f>dados!J23</f>
        <v>GESTÃO ADMINISTRATIVA DO TRIBUNAL DE JUSTIÇA  / AC.</v>
      </c>
      <c r="H31" s="50" t="str">
        <f>dados!K23</f>
        <v>Estadual</v>
      </c>
      <c r="I31" s="50" t="str">
        <f>dados!M23</f>
        <v xml:space="preserve">100 </v>
      </c>
      <c r="J31" s="50" t="str">
        <f>dados!N23</f>
        <v>RP</v>
      </c>
      <c r="K31" s="50" t="str">
        <f>dados!L23</f>
        <v>4</v>
      </c>
      <c r="L31" s="53">
        <f>dados!O23</f>
        <v>1145000</v>
      </c>
      <c r="M31" s="53">
        <f>dados!P23</f>
        <v>0</v>
      </c>
      <c r="N31" s="53">
        <f>dados!Q23</f>
        <v>924496.53</v>
      </c>
      <c r="O31" s="53">
        <f t="shared" si="0"/>
        <v>220503.46999999997</v>
      </c>
      <c r="P31" s="53">
        <f>dados!X23</f>
        <v>0</v>
      </c>
      <c r="Q31" s="53">
        <f>dados!Y23</f>
        <v>0</v>
      </c>
      <c r="R31" s="53">
        <f>dados!T23</f>
        <v>0</v>
      </c>
      <c r="S31" s="53">
        <f t="shared" si="1"/>
        <v>220503.46999999997</v>
      </c>
      <c r="T31" s="53">
        <f>dados!U23</f>
        <v>3875.2</v>
      </c>
      <c r="U31" s="55">
        <f t="shared" si="2"/>
        <v>1.7574326608102812E-2</v>
      </c>
      <c r="V31" s="53">
        <f>dados!V23</f>
        <v>2350</v>
      </c>
      <c r="W31" s="55">
        <f t="shared" si="3"/>
        <v>1.0657428656338154E-2</v>
      </c>
      <c r="X31" s="53">
        <f>dados!W23</f>
        <v>2350</v>
      </c>
      <c r="Y31" s="55">
        <f t="shared" si="4"/>
        <v>1.0657428656338154E-2</v>
      </c>
    </row>
    <row r="32" spans="2:25" ht="36" customHeight="1">
      <c r="B32" s="33" t="str">
        <f>dados!C24</f>
        <v>006</v>
      </c>
      <c r="C32" s="34" t="str">
        <f>dados!D24</f>
        <v>DIRETORIA DE LOGÍSTICA</v>
      </c>
      <c r="D32" s="35" t="str">
        <f>dados!E24&amp;"."&amp;dados!F24</f>
        <v>02.122</v>
      </c>
      <c r="E32" s="35" t="str">
        <f>dados!G24&amp;"."&amp;dados!H24</f>
        <v>2220.2169</v>
      </c>
      <c r="F32" s="34" t="str">
        <f>dados!I24</f>
        <v>PROG. GES MANU. SER. EST. JUDICIÁRIO-PREST. JURISD. DO TJ/AC</v>
      </c>
      <c r="G32" s="36" t="str">
        <f>dados!J24</f>
        <v>GESTÃO ADMINISTRATIVA DO TRIBUNAL DE JUSTIÇA  / AC.</v>
      </c>
      <c r="H32" s="33" t="str">
        <f>dados!K24</f>
        <v>Estadual</v>
      </c>
      <c r="I32" s="33" t="str">
        <f>dados!M24</f>
        <v xml:space="preserve">200 </v>
      </c>
      <c r="J32" s="33" t="str">
        <f>dados!N24</f>
        <v>CONVÊNIO</v>
      </c>
      <c r="K32" s="33" t="str">
        <f>dados!L24</f>
        <v>4</v>
      </c>
      <c r="L32" s="27">
        <f>dados!O24</f>
        <v>1</v>
      </c>
      <c r="M32" s="29">
        <f>dados!P24</f>
        <v>0</v>
      </c>
      <c r="N32" s="29">
        <f>dados!Q24</f>
        <v>0</v>
      </c>
      <c r="O32" s="37">
        <f>L32+M32-N32</f>
        <v>1</v>
      </c>
      <c r="P32" s="27">
        <f>dados!X24</f>
        <v>0</v>
      </c>
      <c r="Q32" s="29">
        <f>dados!Y24</f>
        <v>0</v>
      </c>
      <c r="R32" s="29">
        <f>dados!T24</f>
        <v>0</v>
      </c>
      <c r="S32" s="29">
        <f>O32-P32+Q32+R32</f>
        <v>1</v>
      </c>
      <c r="T32" s="29">
        <f>dados!U24</f>
        <v>0</v>
      </c>
      <c r="U32" s="28">
        <f>IF(S32&gt;0,T32/S32,0)</f>
        <v>0</v>
      </c>
      <c r="V32" s="29">
        <f>dados!V24</f>
        <v>0</v>
      </c>
      <c r="W32" s="28">
        <f>IF(S32&gt;0,V32/S32,0)</f>
        <v>0</v>
      </c>
      <c r="X32" s="29">
        <f>dados!W24</f>
        <v>0</v>
      </c>
      <c r="Y32" s="28">
        <f>IF(S32&gt;0,X32/S32,0)</f>
        <v>0</v>
      </c>
    </row>
    <row r="33" spans="2:25" ht="36" customHeight="1">
      <c r="B33" s="50" t="str">
        <f>dados!C25</f>
        <v>007</v>
      </c>
      <c r="C33" s="51" t="str">
        <f>dados!D25</f>
        <v>ESCOLA DO PODER JUDICIÁRIO</v>
      </c>
      <c r="D33" s="50" t="str">
        <f>dados!E25&amp;"."&amp;dados!F25</f>
        <v>02.128</v>
      </c>
      <c r="E33" s="50" t="str">
        <f>dados!G25&amp;"."&amp;dados!H25</f>
        <v>2220.2170</v>
      </c>
      <c r="F33" s="51" t="str">
        <f>dados!I25</f>
        <v>PROG. GES MANU. SER. EST. JUDICIÁRIO-PREST. JURISD. DO TJ/AC</v>
      </c>
      <c r="G33" s="52" t="str">
        <f>dados!J25</f>
        <v>PLANO ESTRATÉGICO DE CAPACITAÇÃO.</v>
      </c>
      <c r="H33" s="50" t="str">
        <f>dados!K25</f>
        <v>Estadual</v>
      </c>
      <c r="I33" s="50" t="str">
        <f>dados!M25</f>
        <v xml:space="preserve">100 </v>
      </c>
      <c r="J33" s="50" t="str">
        <f>dados!N25</f>
        <v>RP</v>
      </c>
      <c r="K33" s="50" t="str">
        <f>dados!L25</f>
        <v>3</v>
      </c>
      <c r="L33" s="53">
        <f>dados!O25</f>
        <v>245063.55</v>
      </c>
      <c r="M33" s="53">
        <f>dados!P25</f>
        <v>99453.34</v>
      </c>
      <c r="N33" s="53">
        <f>dados!Q25</f>
        <v>294785.21999999997</v>
      </c>
      <c r="O33" s="54">
        <f t="shared" ref="O33:O45" si="5">L33+M33-N33</f>
        <v>49731.670000000042</v>
      </c>
      <c r="P33" s="53">
        <f>dados!X25</f>
        <v>0</v>
      </c>
      <c r="Q33" s="53">
        <f>dados!Y25</f>
        <v>0</v>
      </c>
      <c r="R33" s="53">
        <f>dados!T25</f>
        <v>0</v>
      </c>
      <c r="S33" s="53">
        <f t="shared" ref="S33:S45" si="6">O33-P33+Q33+R33</f>
        <v>49731.670000000042</v>
      </c>
      <c r="T33" s="53">
        <f>dados!U25</f>
        <v>12000</v>
      </c>
      <c r="U33" s="55">
        <f t="shared" ref="U33:U45" si="7">IF(S33&gt;0,T33/S33,0)</f>
        <v>0.24129493338952804</v>
      </c>
      <c r="V33" s="53">
        <f>dados!V25</f>
        <v>12000</v>
      </c>
      <c r="W33" s="55">
        <f t="shared" ref="W33:W45" si="8">IF(S33&gt;0,V33/S33,0)</f>
        <v>0.24129493338952804</v>
      </c>
      <c r="X33" s="53">
        <f>dados!W25</f>
        <v>12000</v>
      </c>
      <c r="Y33" s="55">
        <f t="shared" ref="Y33:Y45" si="9">IF(S33&gt;0,X33/S33,0)</f>
        <v>0.24129493338952804</v>
      </c>
    </row>
    <row r="34" spans="2:25" ht="36" customHeight="1">
      <c r="B34" s="19" t="str">
        <f>dados!C26</f>
        <v>007</v>
      </c>
      <c r="C34" s="20" t="str">
        <f>dados!D26</f>
        <v>ESCOLA DO PODER JUDICIÁRIO</v>
      </c>
      <c r="D34" s="19" t="str">
        <f>dados!E26&amp;"."&amp;dados!F26</f>
        <v>02.128</v>
      </c>
      <c r="E34" s="19" t="str">
        <f>dados!G26&amp;"."&amp;dados!H26</f>
        <v>2220.2170</v>
      </c>
      <c r="F34" s="20" t="str">
        <f>dados!I26</f>
        <v>PROG. GES MANU. SER. EST. JUDICIÁRIO-PREST. JURISD. DO TJ/AC</v>
      </c>
      <c r="G34" s="20" t="str">
        <f>dados!J26</f>
        <v>PLANO ESTRATÉGICO DE CAPACITAÇÃO.</v>
      </c>
      <c r="H34" s="19" t="str">
        <f>dados!K26</f>
        <v>Estadual</v>
      </c>
      <c r="I34" s="19" t="str">
        <f>dados!M26</f>
        <v xml:space="preserve">100 </v>
      </c>
      <c r="J34" s="19" t="str">
        <f>dados!N26</f>
        <v>RP</v>
      </c>
      <c r="K34" s="19" t="str">
        <f>dados!L26</f>
        <v>4</v>
      </c>
      <c r="L34" s="23">
        <f>dados!O26</f>
        <v>145097.35999999999</v>
      </c>
      <c r="M34" s="23">
        <f>dados!P26</f>
        <v>2435.48</v>
      </c>
      <c r="N34" s="23">
        <f>dados!Q26</f>
        <v>146315.1</v>
      </c>
      <c r="O34" s="23">
        <f t="shared" si="5"/>
        <v>1217.7399999999907</v>
      </c>
      <c r="P34" s="23">
        <f>dados!X26</f>
        <v>0</v>
      </c>
      <c r="Q34" s="23">
        <f>dados!Y26</f>
        <v>0</v>
      </c>
      <c r="R34" s="23">
        <f>dados!T26</f>
        <v>0</v>
      </c>
      <c r="S34" s="23">
        <f t="shared" si="6"/>
        <v>1217.7399999999907</v>
      </c>
      <c r="T34" s="23">
        <f>dados!U26</f>
        <v>0</v>
      </c>
      <c r="U34" s="25">
        <f t="shared" si="7"/>
        <v>0</v>
      </c>
      <c r="V34" s="23">
        <f>dados!V26</f>
        <v>0</v>
      </c>
      <c r="W34" s="25">
        <f t="shared" si="8"/>
        <v>0</v>
      </c>
      <c r="X34" s="23">
        <f>dados!W26</f>
        <v>0</v>
      </c>
      <c r="Y34" s="25">
        <f t="shared" si="9"/>
        <v>0</v>
      </c>
    </row>
    <row r="35" spans="2:25" ht="36" customHeight="1">
      <c r="B35" s="50" t="str">
        <f>dados!C27</f>
        <v>007</v>
      </c>
      <c r="C35" s="51" t="str">
        <f>dados!D27</f>
        <v>ESCOLA DO PODER JUDICIÁRIO</v>
      </c>
      <c r="D35" s="50" t="str">
        <f>dados!E27&amp;"."&amp;dados!F27</f>
        <v>02.128</v>
      </c>
      <c r="E35" s="50" t="str">
        <f>dados!G27&amp;"."&amp;dados!H27</f>
        <v>2220.2170</v>
      </c>
      <c r="F35" s="51" t="str">
        <f>dados!I27</f>
        <v>PROG. GES MANU. SER. EST. JUDICIÁRIO-PREST. JURISD. DO TJ/AC</v>
      </c>
      <c r="G35" s="51" t="str">
        <f>dados!J27</f>
        <v>PLANO ESTRATÉGICO DE CAPACITAÇÃO.</v>
      </c>
      <c r="H35" s="50" t="str">
        <f>dados!K27</f>
        <v>Estadual</v>
      </c>
      <c r="I35" s="50" t="str">
        <f>dados!M27</f>
        <v xml:space="preserve">200 </v>
      </c>
      <c r="J35" s="50" t="str">
        <f>dados!N27</f>
        <v>CONVÊNIO</v>
      </c>
      <c r="K35" s="50" t="str">
        <f>dados!L27</f>
        <v>4</v>
      </c>
      <c r="L35" s="53">
        <f>dados!O27</f>
        <v>2</v>
      </c>
      <c r="M35" s="53">
        <f>dados!P27</f>
        <v>113390.08</v>
      </c>
      <c r="N35" s="53">
        <f>dados!Q27</f>
        <v>0</v>
      </c>
      <c r="O35" s="53">
        <f t="shared" si="5"/>
        <v>113392.08</v>
      </c>
      <c r="P35" s="53">
        <f>dados!X27</f>
        <v>0</v>
      </c>
      <c r="Q35" s="53">
        <f>dados!Y27</f>
        <v>0</v>
      </c>
      <c r="R35" s="53">
        <f>dados!T27</f>
        <v>0</v>
      </c>
      <c r="S35" s="53">
        <f t="shared" si="6"/>
        <v>113392.08</v>
      </c>
      <c r="T35" s="53">
        <f>dados!U27</f>
        <v>92040.07</v>
      </c>
      <c r="U35" s="55">
        <f t="shared" si="7"/>
        <v>0.81169751890960995</v>
      </c>
      <c r="V35" s="53">
        <f>dados!V27</f>
        <v>0</v>
      </c>
      <c r="W35" s="55">
        <f t="shared" si="8"/>
        <v>0</v>
      </c>
      <c r="X35" s="53">
        <f>dados!W27</f>
        <v>0</v>
      </c>
      <c r="Y35" s="55">
        <f t="shared" si="9"/>
        <v>0</v>
      </c>
    </row>
    <row r="36" spans="2:25" ht="36" customHeight="1">
      <c r="B36" s="19" t="str">
        <f>dados!C28</f>
        <v>008</v>
      </c>
      <c r="C36" s="20" t="str">
        <f>dados!D28</f>
        <v>DIRETORIA REGIONAL DO VALE DO ACRE</v>
      </c>
      <c r="D36" s="19" t="str">
        <f>dados!E28&amp;"."&amp;dados!F28</f>
        <v>02.122</v>
      </c>
      <c r="E36" s="19" t="str">
        <f>dados!G28&amp;"."&amp;dados!H28</f>
        <v>2220.2171</v>
      </c>
      <c r="F36" s="20" t="str">
        <f>dados!I28</f>
        <v>PROG. GES MANU. SER. EST. JUDICIÁRIO-PREST. JURISD. DO TJ/AC</v>
      </c>
      <c r="G36" s="20" t="str">
        <f>dados!J28</f>
        <v>GESTÃO ADMINISTRATIVA DO TRIBUNAL DE JUSTIÇA / AC.</v>
      </c>
      <c r="H36" s="19" t="str">
        <f>dados!K28</f>
        <v>Estadual</v>
      </c>
      <c r="I36" s="19" t="str">
        <f>dados!M28</f>
        <v xml:space="preserve">100 </v>
      </c>
      <c r="J36" s="19" t="str">
        <f>dados!N28</f>
        <v>RP</v>
      </c>
      <c r="K36" s="19" t="str">
        <f>dados!L28</f>
        <v>3</v>
      </c>
      <c r="L36" s="23">
        <f>dados!O28</f>
        <v>112873.71</v>
      </c>
      <c r="M36" s="23">
        <f>dados!P28</f>
        <v>0</v>
      </c>
      <c r="N36" s="23">
        <f>dados!Q28</f>
        <v>112873.71</v>
      </c>
      <c r="O36" s="23">
        <f t="shared" si="5"/>
        <v>0</v>
      </c>
      <c r="P36" s="23">
        <f>dados!X28</f>
        <v>0</v>
      </c>
      <c r="Q36" s="23">
        <f>dados!Y28</f>
        <v>0</v>
      </c>
      <c r="R36" s="23">
        <f>dados!T28</f>
        <v>0</v>
      </c>
      <c r="S36" s="23">
        <f t="shared" si="6"/>
        <v>0</v>
      </c>
      <c r="T36" s="23">
        <f>dados!U28</f>
        <v>0</v>
      </c>
      <c r="U36" s="25">
        <f t="shared" si="7"/>
        <v>0</v>
      </c>
      <c r="V36" s="23">
        <f>dados!V28</f>
        <v>0</v>
      </c>
      <c r="W36" s="25">
        <f t="shared" si="8"/>
        <v>0</v>
      </c>
      <c r="X36" s="23">
        <f>dados!W28</f>
        <v>0</v>
      </c>
      <c r="Y36" s="25">
        <f t="shared" si="9"/>
        <v>0</v>
      </c>
    </row>
    <row r="37" spans="2:25" ht="36" customHeight="1">
      <c r="B37" s="50" t="str">
        <f>dados!C29</f>
        <v>009</v>
      </c>
      <c r="C37" s="51" t="str">
        <f>dados!D29</f>
        <v>1º GRAU DE JURISDIÇÃO</v>
      </c>
      <c r="D37" s="50" t="str">
        <f>dados!E29&amp;"."&amp;dados!F29</f>
        <v>02.122</v>
      </c>
      <c r="E37" s="50" t="str">
        <f>dados!G29&amp;"."&amp;dados!H29</f>
        <v>2220.4161</v>
      </c>
      <c r="F37" s="51" t="str">
        <f>dados!I29</f>
        <v>PROG. GES MANU. SER. EST. JUDICIÁRIO-PREST. JURISD. DO TJ/AC</v>
      </c>
      <c r="G37" s="51" t="str">
        <f>dados!J29</f>
        <v>CUSTEIO COM FOLHA DE PAGAMENTO - 1º GRAU DE JURISDIÇÃO</v>
      </c>
      <c r="H37" s="50" t="str">
        <f>dados!K29</f>
        <v>Estadual</v>
      </c>
      <c r="I37" s="50" t="str">
        <f>dados!M29</f>
        <v xml:space="preserve">100 </v>
      </c>
      <c r="J37" s="50" t="str">
        <f>dados!N29</f>
        <v>RP</v>
      </c>
      <c r="K37" s="50" t="str">
        <f>dados!L29</f>
        <v>1</v>
      </c>
      <c r="L37" s="53">
        <f>dados!O29</f>
        <v>77799008.120000005</v>
      </c>
      <c r="M37" s="53">
        <f>dados!P29</f>
        <v>0</v>
      </c>
      <c r="N37" s="53">
        <f>dados!Q29</f>
        <v>77799003.120000005</v>
      </c>
      <c r="O37" s="53">
        <f t="shared" si="5"/>
        <v>5</v>
      </c>
      <c r="P37" s="53">
        <f>dados!X29</f>
        <v>0</v>
      </c>
      <c r="Q37" s="53">
        <f>dados!Y29</f>
        <v>0</v>
      </c>
      <c r="R37" s="53">
        <f>dados!T29</f>
        <v>0</v>
      </c>
      <c r="S37" s="53">
        <f t="shared" si="6"/>
        <v>5</v>
      </c>
      <c r="T37" s="53">
        <f>dados!U29</f>
        <v>0</v>
      </c>
      <c r="U37" s="55">
        <f t="shared" si="7"/>
        <v>0</v>
      </c>
      <c r="V37" s="53">
        <f>dados!V29</f>
        <v>0</v>
      </c>
      <c r="W37" s="55">
        <f t="shared" si="8"/>
        <v>0</v>
      </c>
      <c r="X37" s="53">
        <f>dados!W29</f>
        <v>0</v>
      </c>
      <c r="Y37" s="55">
        <f t="shared" si="9"/>
        <v>0</v>
      </c>
    </row>
    <row r="38" spans="2:25" ht="36" customHeight="1">
      <c r="B38" s="19" t="str">
        <f>dados!C30</f>
        <v>009</v>
      </c>
      <c r="C38" s="20" t="str">
        <f>dados!D30</f>
        <v>1º GRAU DE JURISDIÇÃO</v>
      </c>
      <c r="D38" s="19" t="str">
        <f>dados!E30&amp;"."&amp;dados!F30</f>
        <v>02.122</v>
      </c>
      <c r="E38" s="19" t="str">
        <f>dados!G30&amp;"."&amp;dados!H30</f>
        <v>2220.4162</v>
      </c>
      <c r="F38" s="20" t="str">
        <f>dados!I30</f>
        <v>PROG. GES MANU. SER. EST. JUDICIÁRIO-PREST. JURISD. DO TJ/AC</v>
      </c>
      <c r="G38" s="20" t="str">
        <f>dados!J30</f>
        <v>PLANO DE OBRAS</v>
      </c>
      <c r="H38" s="19" t="str">
        <f>dados!K30</f>
        <v>Estadual</v>
      </c>
      <c r="I38" s="19" t="str">
        <f>dados!M30</f>
        <v xml:space="preserve">100 </v>
      </c>
      <c r="J38" s="19" t="str">
        <f>dados!N30</f>
        <v>RP</v>
      </c>
      <c r="K38" s="19" t="str">
        <f>dados!L30</f>
        <v>3</v>
      </c>
      <c r="L38" s="23">
        <f>dados!O30</f>
        <v>1320001</v>
      </c>
      <c r="M38" s="23">
        <f>dados!P30</f>
        <v>0</v>
      </c>
      <c r="N38" s="23">
        <f>dados!Q30</f>
        <v>1320000</v>
      </c>
      <c r="O38" s="23">
        <f t="shared" si="5"/>
        <v>1</v>
      </c>
      <c r="P38" s="23">
        <f>dados!X30</f>
        <v>0</v>
      </c>
      <c r="Q38" s="23">
        <f>dados!Y30</f>
        <v>0</v>
      </c>
      <c r="R38" s="23">
        <f>dados!T30</f>
        <v>0</v>
      </c>
      <c r="S38" s="23">
        <f t="shared" si="6"/>
        <v>1</v>
      </c>
      <c r="T38" s="23">
        <f>dados!U30</f>
        <v>0</v>
      </c>
      <c r="U38" s="25">
        <f t="shared" si="7"/>
        <v>0</v>
      </c>
      <c r="V38" s="23">
        <f>dados!V30</f>
        <v>0</v>
      </c>
      <c r="W38" s="25">
        <f t="shared" si="8"/>
        <v>0</v>
      </c>
      <c r="X38" s="23">
        <f>dados!W30</f>
        <v>0</v>
      </c>
      <c r="Y38" s="25">
        <f t="shared" si="9"/>
        <v>0</v>
      </c>
    </row>
    <row r="39" spans="2:25" ht="36" customHeight="1">
      <c r="B39" s="50" t="str">
        <f>dados!C31</f>
        <v>009</v>
      </c>
      <c r="C39" s="51" t="str">
        <f>dados!D31</f>
        <v>1º GRAU DE JURISDIÇÃO</v>
      </c>
      <c r="D39" s="50" t="str">
        <f>dados!E31&amp;"."&amp;dados!F31</f>
        <v>02.122</v>
      </c>
      <c r="E39" s="50" t="str">
        <f>dados!G31&amp;"."&amp;dados!H31</f>
        <v>2220.4162</v>
      </c>
      <c r="F39" s="51" t="str">
        <f>dados!I31</f>
        <v>PROG. GES MANU. SER. EST. JUDICIÁRIO-PREST. JURISD. DO TJ/AC</v>
      </c>
      <c r="G39" s="51" t="str">
        <f>dados!J31</f>
        <v>PLANO DE OBRAS</v>
      </c>
      <c r="H39" s="50" t="str">
        <f>dados!K31</f>
        <v>Estadual</v>
      </c>
      <c r="I39" s="50" t="str">
        <f>dados!M31</f>
        <v xml:space="preserve">100 </v>
      </c>
      <c r="J39" s="50" t="str">
        <f>dados!N31</f>
        <v>RP</v>
      </c>
      <c r="K39" s="50" t="str">
        <f>dados!L31</f>
        <v>4</v>
      </c>
      <c r="L39" s="53">
        <f>dados!O31</f>
        <v>4157100.85</v>
      </c>
      <c r="M39" s="53">
        <f>dados!P31</f>
        <v>0</v>
      </c>
      <c r="N39" s="53">
        <f>dados!Q31</f>
        <v>1299099.8500000001</v>
      </c>
      <c r="O39" s="53">
        <f t="shared" si="5"/>
        <v>2858001</v>
      </c>
      <c r="P39" s="53">
        <f>dados!X31</f>
        <v>0</v>
      </c>
      <c r="Q39" s="53">
        <f>dados!Y31</f>
        <v>0</v>
      </c>
      <c r="R39" s="53">
        <f>dados!T31</f>
        <v>0</v>
      </c>
      <c r="S39" s="53">
        <f t="shared" si="6"/>
        <v>2858001</v>
      </c>
      <c r="T39" s="53">
        <f>dados!U31</f>
        <v>0</v>
      </c>
      <c r="U39" s="55">
        <f t="shared" si="7"/>
        <v>0</v>
      </c>
      <c r="V39" s="53">
        <f>dados!V31</f>
        <v>0</v>
      </c>
      <c r="W39" s="55">
        <f t="shared" si="8"/>
        <v>0</v>
      </c>
      <c r="X39" s="53">
        <f>dados!W31</f>
        <v>0</v>
      </c>
      <c r="Y39" s="55">
        <f t="shared" si="9"/>
        <v>0</v>
      </c>
    </row>
    <row r="40" spans="2:25" ht="36" customHeight="1">
      <c r="B40" s="19" t="str">
        <f>dados!C32</f>
        <v>009</v>
      </c>
      <c r="C40" s="20" t="str">
        <f>dados!D32</f>
        <v>1º GRAU DE JURISDIÇÃO</v>
      </c>
      <c r="D40" s="19" t="str">
        <f>dados!E32&amp;"."&amp;dados!F32</f>
        <v>02.122</v>
      </c>
      <c r="E40" s="19" t="str">
        <f>dados!G32&amp;"."&amp;dados!H32</f>
        <v>2220.4162</v>
      </c>
      <c r="F40" s="20" t="str">
        <f>dados!I32</f>
        <v>PROG. GES MANU. SER. EST. JUDICIÁRIO-PREST. JURISD. DO TJ/AC</v>
      </c>
      <c r="G40" s="20" t="str">
        <f>dados!J32</f>
        <v>PLANO DE OBRAS</v>
      </c>
      <c r="H40" s="19" t="str">
        <f>dados!K32</f>
        <v>Estadual</v>
      </c>
      <c r="I40" s="19" t="str">
        <f>dados!M32</f>
        <v xml:space="preserve">500 </v>
      </c>
      <c r="J40" s="19" t="str">
        <f>dados!N32</f>
        <v>ROCRÉDITOS</v>
      </c>
      <c r="K40" s="19" t="str">
        <f>dados!L32</f>
        <v>4</v>
      </c>
      <c r="L40" s="23">
        <f>dados!O32</f>
        <v>10882500</v>
      </c>
      <c r="M40" s="23">
        <f>dados!P32</f>
        <v>0</v>
      </c>
      <c r="N40" s="23">
        <f>dados!Q32</f>
        <v>0</v>
      </c>
      <c r="O40" s="23">
        <f t="shared" si="5"/>
        <v>10882500</v>
      </c>
      <c r="P40" s="23">
        <f>dados!X32</f>
        <v>0</v>
      </c>
      <c r="Q40" s="23">
        <f>dados!Y32</f>
        <v>0</v>
      </c>
      <c r="R40" s="23">
        <f>dados!T32</f>
        <v>0</v>
      </c>
      <c r="S40" s="23">
        <f t="shared" si="6"/>
        <v>10882500</v>
      </c>
      <c r="T40" s="23">
        <f>dados!U32</f>
        <v>0</v>
      </c>
      <c r="U40" s="25">
        <f t="shared" si="7"/>
        <v>0</v>
      </c>
      <c r="V40" s="23">
        <f>dados!V32</f>
        <v>0</v>
      </c>
      <c r="W40" s="25">
        <f t="shared" si="8"/>
        <v>0</v>
      </c>
      <c r="X40" s="23">
        <f>dados!W32</f>
        <v>0</v>
      </c>
      <c r="Y40" s="25">
        <f t="shared" si="9"/>
        <v>0</v>
      </c>
    </row>
    <row r="41" spans="2:25" ht="36" customHeight="1">
      <c r="B41" s="50" t="str">
        <f>dados!C33</f>
        <v>009</v>
      </c>
      <c r="C41" s="51" t="str">
        <f>dados!D33</f>
        <v>1º GRAU DE JURISDIÇÃO</v>
      </c>
      <c r="D41" s="50" t="str">
        <f>dados!E33&amp;"."&amp;dados!F33</f>
        <v>02.122</v>
      </c>
      <c r="E41" s="50" t="str">
        <f>dados!G33&amp;"."&amp;dados!H33</f>
        <v>2220.4163</v>
      </c>
      <c r="F41" s="51" t="str">
        <f>dados!I33</f>
        <v>PROG. GES MANU. SER. EST. JUDICIÁRIO-PREST. JURISD. DO TJ/AC</v>
      </c>
      <c r="G41" s="51" t="str">
        <f>dados!J33</f>
        <v>GESTÃO ADMINISTRATIVA DO 1º GRAU</v>
      </c>
      <c r="H41" s="50" t="str">
        <f>dados!K33</f>
        <v>Estadual</v>
      </c>
      <c r="I41" s="50" t="str">
        <f>dados!M33</f>
        <v xml:space="preserve">100 </v>
      </c>
      <c r="J41" s="50" t="str">
        <f>dados!N33</f>
        <v>RP</v>
      </c>
      <c r="K41" s="50" t="str">
        <f>dados!L33</f>
        <v>3</v>
      </c>
      <c r="L41" s="53">
        <f>dados!O33</f>
        <v>10515834.300000001</v>
      </c>
      <c r="M41" s="53">
        <f>dados!P33</f>
        <v>0</v>
      </c>
      <c r="N41" s="53">
        <f>dados!Q33</f>
        <v>9742332.9199999999</v>
      </c>
      <c r="O41" s="53">
        <f t="shared" si="5"/>
        <v>773501.38000000082</v>
      </c>
      <c r="P41" s="53">
        <f>dados!X33</f>
        <v>0</v>
      </c>
      <c r="Q41" s="53">
        <f>dados!Y33</f>
        <v>0</v>
      </c>
      <c r="R41" s="53">
        <f>dados!T33</f>
        <v>0</v>
      </c>
      <c r="S41" s="53">
        <f t="shared" si="6"/>
        <v>773501.38000000082</v>
      </c>
      <c r="T41" s="53">
        <f>dados!U33</f>
        <v>773499.38</v>
      </c>
      <c r="U41" s="55">
        <f t="shared" si="7"/>
        <v>0.99999741435496747</v>
      </c>
      <c r="V41" s="53">
        <f>dados!V33</f>
        <v>773461.38</v>
      </c>
      <c r="W41" s="55">
        <f t="shared" si="8"/>
        <v>0.99994828709937034</v>
      </c>
      <c r="X41" s="53">
        <f>dados!W33</f>
        <v>773461.38</v>
      </c>
      <c r="Y41" s="55">
        <f t="shared" si="9"/>
        <v>0.99994828709937034</v>
      </c>
    </row>
    <row r="42" spans="2:25" ht="36" customHeight="1">
      <c r="B42" s="19" t="str">
        <f>dados!C34</f>
        <v>009</v>
      </c>
      <c r="C42" s="20" t="str">
        <f>dados!D34</f>
        <v>1º GRAU DE JURISDIÇÃO</v>
      </c>
      <c r="D42" s="19" t="str">
        <f>dados!E34&amp;"."&amp;dados!F34</f>
        <v>02.122</v>
      </c>
      <c r="E42" s="19" t="str">
        <f>dados!G34&amp;"."&amp;dados!H34</f>
        <v>2220.4163</v>
      </c>
      <c r="F42" s="20" t="str">
        <f>dados!I34</f>
        <v>PROG. GES MANU. SER. EST. JUDICIÁRIO-PREST. JURISD. DO TJ/AC</v>
      </c>
      <c r="G42" s="20" t="str">
        <f>dados!J34</f>
        <v>GESTÃO ADMINISTRATIVA DO 1º GRAU</v>
      </c>
      <c r="H42" s="19" t="str">
        <f>dados!K34</f>
        <v>Estadual</v>
      </c>
      <c r="I42" s="19" t="str">
        <f>dados!M34</f>
        <v xml:space="preserve">100 </v>
      </c>
      <c r="J42" s="19" t="str">
        <f>dados!N34</f>
        <v>RP</v>
      </c>
      <c r="K42" s="19" t="str">
        <f>dados!L34</f>
        <v>4</v>
      </c>
      <c r="L42" s="23">
        <f>dados!O34</f>
        <v>919000</v>
      </c>
      <c r="M42" s="23">
        <f>dados!P34</f>
        <v>0</v>
      </c>
      <c r="N42" s="23">
        <f>dados!Q34</f>
        <v>919000</v>
      </c>
      <c r="O42" s="23">
        <f t="shared" si="5"/>
        <v>0</v>
      </c>
      <c r="P42" s="23">
        <f>dados!X34</f>
        <v>0</v>
      </c>
      <c r="Q42" s="23">
        <f>dados!Y34</f>
        <v>0</v>
      </c>
      <c r="R42" s="23">
        <f>dados!T34</f>
        <v>0</v>
      </c>
      <c r="S42" s="23">
        <f t="shared" si="6"/>
        <v>0</v>
      </c>
      <c r="T42" s="23">
        <f>dados!U34</f>
        <v>0</v>
      </c>
      <c r="U42" s="25">
        <f t="shared" si="7"/>
        <v>0</v>
      </c>
      <c r="V42" s="23">
        <f>dados!V34</f>
        <v>0</v>
      </c>
      <c r="W42" s="25">
        <f t="shared" si="8"/>
        <v>0</v>
      </c>
      <c r="X42" s="23">
        <f>dados!W34</f>
        <v>0</v>
      </c>
      <c r="Y42" s="25">
        <f t="shared" si="9"/>
        <v>0</v>
      </c>
    </row>
    <row r="43" spans="2:25" ht="36" customHeight="1">
      <c r="B43" s="50" t="str">
        <f>dados!C35</f>
        <v>009</v>
      </c>
      <c r="C43" s="51" t="str">
        <f>dados!D35</f>
        <v>1º GRAU DE JURISDIÇÃO</v>
      </c>
      <c r="D43" s="50" t="str">
        <f>dados!E35&amp;"."&amp;dados!F35</f>
        <v>02.122</v>
      </c>
      <c r="E43" s="50" t="str">
        <f>dados!G35&amp;"."&amp;dados!H35</f>
        <v>2220.4165</v>
      </c>
      <c r="F43" s="51" t="str">
        <f>dados!I35</f>
        <v>PROG. GES MANU. SER. EST. JUDICIÁRIO-PREST. JURISD. DO TJ/AC</v>
      </c>
      <c r="G43" s="51" t="str">
        <f>dados!J35</f>
        <v xml:space="preserve">MODERNIZAÇÃO E EXPANSÃO DA INFRAESTRUTURA TECN. DO 1º GRAU </v>
      </c>
      <c r="H43" s="50" t="str">
        <f>dados!K35</f>
        <v>Estadual</v>
      </c>
      <c r="I43" s="50" t="str">
        <f>dados!M35</f>
        <v xml:space="preserve">100 </v>
      </c>
      <c r="J43" s="50" t="str">
        <f>dados!N35</f>
        <v>RP</v>
      </c>
      <c r="K43" s="50" t="str">
        <f>dados!L35</f>
        <v>3</v>
      </c>
      <c r="L43" s="53">
        <f>dados!O35</f>
        <v>316555.39</v>
      </c>
      <c r="M43" s="53">
        <f>dados!P35</f>
        <v>0</v>
      </c>
      <c r="N43" s="53">
        <f>dados!Q35</f>
        <v>316555.39</v>
      </c>
      <c r="O43" s="53">
        <f t="shared" si="5"/>
        <v>0</v>
      </c>
      <c r="P43" s="53">
        <f>dados!X35</f>
        <v>0</v>
      </c>
      <c r="Q43" s="53">
        <f>dados!Y35</f>
        <v>0</v>
      </c>
      <c r="R43" s="53">
        <f>dados!T35</f>
        <v>0</v>
      </c>
      <c r="S43" s="53">
        <f t="shared" si="6"/>
        <v>0</v>
      </c>
      <c r="T43" s="53">
        <f>dados!U35</f>
        <v>0</v>
      </c>
      <c r="U43" s="55">
        <f t="shared" si="7"/>
        <v>0</v>
      </c>
      <c r="V43" s="53">
        <f>dados!V35</f>
        <v>0</v>
      </c>
      <c r="W43" s="55">
        <f t="shared" si="8"/>
        <v>0</v>
      </c>
      <c r="X43" s="53">
        <f>dados!W35</f>
        <v>0</v>
      </c>
      <c r="Y43" s="55">
        <f t="shared" si="9"/>
        <v>0</v>
      </c>
    </row>
    <row r="44" spans="2:25" ht="36" customHeight="1">
      <c r="B44" s="19" t="str">
        <f>dados!C36</f>
        <v>009</v>
      </c>
      <c r="C44" s="20" t="str">
        <f>dados!D36</f>
        <v>1º GRAU DE JURISDIÇÃO</v>
      </c>
      <c r="D44" s="19" t="str">
        <f>dados!E36&amp;"."&amp;dados!F36</f>
        <v>02.122</v>
      </c>
      <c r="E44" s="19" t="str">
        <f>dados!G36&amp;"."&amp;dados!H36</f>
        <v>2220.4165</v>
      </c>
      <c r="F44" s="20" t="str">
        <f>dados!I36</f>
        <v>PROG. GES MANU. SER. EST. JUDICIÁRIO-PREST. JURISD. DO TJ/AC</v>
      </c>
      <c r="G44" s="20" t="str">
        <f>dados!J36</f>
        <v xml:space="preserve">MODERNIZAÇÃO E EXPANSÃO DA INFRAESTRUTURA TECN. DO 1º GRAU </v>
      </c>
      <c r="H44" s="19" t="str">
        <f>dados!K36</f>
        <v>Estadual</v>
      </c>
      <c r="I44" s="19" t="str">
        <f>dados!M36</f>
        <v xml:space="preserve">100 </v>
      </c>
      <c r="J44" s="19" t="str">
        <f>dados!N36</f>
        <v>RP</v>
      </c>
      <c r="K44" s="19" t="str">
        <f>dados!L36</f>
        <v>4</v>
      </c>
      <c r="L44" s="23">
        <f>dados!O36</f>
        <v>791540</v>
      </c>
      <c r="M44" s="23">
        <f>dados!P36</f>
        <v>0</v>
      </c>
      <c r="N44" s="23">
        <f>dados!Q36</f>
        <v>791540</v>
      </c>
      <c r="O44" s="23">
        <f t="shared" si="5"/>
        <v>0</v>
      </c>
      <c r="P44" s="23">
        <f>dados!X36</f>
        <v>0</v>
      </c>
      <c r="Q44" s="23">
        <f>dados!Y36</f>
        <v>0</v>
      </c>
      <c r="R44" s="23">
        <f>dados!T36</f>
        <v>0</v>
      </c>
      <c r="S44" s="23">
        <f t="shared" si="6"/>
        <v>0</v>
      </c>
      <c r="T44" s="23">
        <f>dados!U36</f>
        <v>0</v>
      </c>
      <c r="U44" s="25">
        <f t="shared" si="7"/>
        <v>0</v>
      </c>
      <c r="V44" s="23">
        <f>dados!V36</f>
        <v>0</v>
      </c>
      <c r="W44" s="25">
        <f t="shared" si="8"/>
        <v>0</v>
      </c>
      <c r="X44" s="23">
        <f>dados!W36</f>
        <v>0</v>
      </c>
      <c r="Y44" s="25">
        <f t="shared" si="9"/>
        <v>0</v>
      </c>
    </row>
    <row r="45" spans="2:25" ht="36" customHeight="1">
      <c r="B45" s="50" t="str">
        <f>dados!C37</f>
        <v>009</v>
      </c>
      <c r="C45" s="51" t="str">
        <f>dados!D37</f>
        <v>1º GRAU DE JURISDIÇÃO</v>
      </c>
      <c r="D45" s="50" t="str">
        <f>dados!E37&amp;"."&amp;dados!F37</f>
        <v>02.128</v>
      </c>
      <c r="E45" s="50" t="str">
        <f>dados!G37&amp;"."&amp;dados!H37</f>
        <v>2220.1945</v>
      </c>
      <c r="F45" s="51" t="str">
        <f>dados!I37</f>
        <v>PROG. GES MANU. SER. EST. JUDICIÁRIO-PREST. JURISD. DO TJ/AC</v>
      </c>
      <c r="G45" s="51" t="str">
        <f>dados!J37</f>
        <v>PLANO ESTRATÉGICO DE CAPACITAÇÃO 1º GRAU</v>
      </c>
      <c r="H45" s="50" t="str">
        <f>dados!K37</f>
        <v>Estadual</v>
      </c>
      <c r="I45" s="50" t="str">
        <f>dados!M37</f>
        <v xml:space="preserve">100 </v>
      </c>
      <c r="J45" s="50" t="str">
        <f>dados!N37</f>
        <v>RP</v>
      </c>
      <c r="K45" s="50" t="str">
        <f>dados!L37</f>
        <v>3</v>
      </c>
      <c r="L45" s="53">
        <f>dados!O37</f>
        <v>921686.11</v>
      </c>
      <c r="M45" s="53">
        <f>dados!P37</f>
        <v>0</v>
      </c>
      <c r="N45" s="53">
        <f>dados!Q37</f>
        <v>917634.5</v>
      </c>
      <c r="O45" s="53">
        <f t="shared" si="5"/>
        <v>4051.609999999986</v>
      </c>
      <c r="P45" s="53">
        <f>dados!X37</f>
        <v>0</v>
      </c>
      <c r="Q45" s="53">
        <f>dados!Y37</f>
        <v>0</v>
      </c>
      <c r="R45" s="53">
        <f>dados!T37</f>
        <v>0</v>
      </c>
      <c r="S45" s="53">
        <f t="shared" si="6"/>
        <v>4051.609999999986</v>
      </c>
      <c r="T45" s="53">
        <f>dados!U37</f>
        <v>4051.61</v>
      </c>
      <c r="U45" s="55">
        <f t="shared" si="7"/>
        <v>1.0000000000000036</v>
      </c>
      <c r="V45" s="53">
        <f>dados!V37</f>
        <v>4051.61</v>
      </c>
      <c r="W45" s="55">
        <f t="shared" si="8"/>
        <v>1.0000000000000036</v>
      </c>
      <c r="X45" s="53">
        <f>dados!W37</f>
        <v>4051.61</v>
      </c>
      <c r="Y45" s="55">
        <f t="shared" si="9"/>
        <v>1.0000000000000036</v>
      </c>
    </row>
    <row r="46" spans="2:25" ht="36" customHeight="1">
      <c r="B46" s="19" t="str">
        <f>dados!C38</f>
        <v>009</v>
      </c>
      <c r="C46" s="20" t="str">
        <f>dados!D38</f>
        <v>1º GRAU DE JURISDIÇÃO</v>
      </c>
      <c r="D46" s="19" t="str">
        <f>dados!E38&amp;"."&amp;dados!F38</f>
        <v>09.272</v>
      </c>
      <c r="E46" s="19" t="str">
        <f>dados!G38&amp;"."&amp;dados!H38</f>
        <v>2220.2194</v>
      </c>
      <c r="F46" s="20" t="str">
        <f>dados!I38</f>
        <v>PROG. GES MANU. SER. EST. JUDICIÁRIO-PREST. JURISD. DO TJ/AC</v>
      </c>
      <c r="G46" s="20" t="str">
        <f>dados!J38</f>
        <v>CUSTEIO DE INATIV. E PENSION. DO TRIB. DE JUSTIÇA - 1º GRAU</v>
      </c>
      <c r="H46" s="19" t="str">
        <f>dados!K38</f>
        <v>Estadual</v>
      </c>
      <c r="I46" s="19" t="str">
        <f>dados!M38</f>
        <v xml:space="preserve">100 </v>
      </c>
      <c r="J46" s="19" t="str">
        <f>dados!N38</f>
        <v>RP</v>
      </c>
      <c r="K46" s="19" t="str">
        <f>dados!L38</f>
        <v>1</v>
      </c>
      <c r="L46" s="23">
        <f>dados!O38</f>
        <v>7856533.3300000001</v>
      </c>
      <c r="M46" s="23">
        <f>dados!P38</f>
        <v>0</v>
      </c>
      <c r="N46" s="23">
        <f>dados!Q38</f>
        <v>7856533.3300000001</v>
      </c>
      <c r="O46" s="23">
        <f t="shared" ref="O46:O49" si="10">L46+M46-N46</f>
        <v>0</v>
      </c>
      <c r="P46" s="23">
        <f>dados!X38</f>
        <v>0</v>
      </c>
      <c r="Q46" s="23">
        <f>dados!Y38</f>
        <v>0</v>
      </c>
      <c r="R46" s="23">
        <f>dados!T38</f>
        <v>0</v>
      </c>
      <c r="S46" s="23">
        <f t="shared" ref="S46:S49" si="11">O46-P46+Q46+R46</f>
        <v>0</v>
      </c>
      <c r="T46" s="23">
        <f>dados!U38</f>
        <v>0</v>
      </c>
      <c r="U46" s="25">
        <f t="shared" ref="U46:U49" si="12">IF(S46&gt;0,T46/S46,0)</f>
        <v>0</v>
      </c>
      <c r="V46" s="23">
        <f>dados!V38</f>
        <v>0</v>
      </c>
      <c r="W46" s="25">
        <f t="shared" ref="W46:W49" si="13">IF(S46&gt;0,V46/S46,0)</f>
        <v>0</v>
      </c>
      <c r="X46" s="23">
        <f>dados!W38</f>
        <v>0</v>
      </c>
      <c r="Y46" s="25">
        <f t="shared" ref="Y46:Y49" si="14">IF(S46&gt;0,X46/S46,0)</f>
        <v>0</v>
      </c>
    </row>
    <row r="47" spans="2:25" ht="36" customHeight="1">
      <c r="B47" s="50" t="str">
        <f>dados!C39</f>
        <v>617</v>
      </c>
      <c r="C47" s="51" t="str">
        <f>dados!D39</f>
        <v>FUNDO ESPECIAL DO PODER JUDICIÁRIO - FUNEJ</v>
      </c>
      <c r="D47" s="50" t="str">
        <f>dados!E39&amp;"."&amp;dados!F39</f>
        <v>02.061</v>
      </c>
      <c r="E47" s="50" t="str">
        <f>dados!G39&amp;"."&amp;dados!H39</f>
        <v>2220.2643</v>
      </c>
      <c r="F47" s="51" t="str">
        <f>dados!I39</f>
        <v>PROG. GES MANU. SER. EST. JUDICIÁRIO-PREST. JURISD. DO TJ/AC</v>
      </c>
      <c r="G47" s="51" t="str">
        <f>dados!J39</f>
        <v>MANUTENÇÃO DAS ATIVIDADES DO FUNDO ESP. DO PODER JUDICIÁRIO</v>
      </c>
      <c r="H47" s="50" t="str">
        <f>dados!K39</f>
        <v>Estadual</v>
      </c>
      <c r="I47" s="50" t="str">
        <f>dados!M39</f>
        <v xml:space="preserve">700 </v>
      </c>
      <c r="J47" s="50" t="str">
        <f>dados!N39</f>
        <v>RECURSOS PRÓPRIO INDIRETAS</v>
      </c>
      <c r="K47" s="50" t="str">
        <f>dados!L39</f>
        <v>3</v>
      </c>
      <c r="L47" s="53">
        <f>dados!O39</f>
        <v>8357876.5599999996</v>
      </c>
      <c r="M47" s="53">
        <f>dados!P39</f>
        <v>13109103.83</v>
      </c>
      <c r="N47" s="53">
        <f>dados!Q39</f>
        <v>7630000</v>
      </c>
      <c r="O47" s="53">
        <f t="shared" si="10"/>
        <v>13836980.390000001</v>
      </c>
      <c r="P47" s="53">
        <f>dados!X39</f>
        <v>0</v>
      </c>
      <c r="Q47" s="53">
        <f>dados!Y39</f>
        <v>0</v>
      </c>
      <c r="R47" s="53">
        <f>dados!T39</f>
        <v>0</v>
      </c>
      <c r="S47" s="53">
        <f t="shared" si="11"/>
        <v>13836980.390000001</v>
      </c>
      <c r="T47" s="53">
        <f>dados!U39</f>
        <v>12173090.9</v>
      </c>
      <c r="U47" s="55">
        <f t="shared" si="12"/>
        <v>0.87975053493589583</v>
      </c>
      <c r="V47" s="53">
        <f>dados!V39</f>
        <v>8354998.3099999996</v>
      </c>
      <c r="W47" s="55">
        <f t="shared" si="13"/>
        <v>0.60381658963961282</v>
      </c>
      <c r="X47" s="53">
        <f>dados!W39</f>
        <v>8305755.1100000003</v>
      </c>
      <c r="Y47" s="55">
        <f t="shared" si="14"/>
        <v>0.60025777849642525</v>
      </c>
    </row>
    <row r="48" spans="2:25" ht="36" customHeight="1">
      <c r="B48" s="19" t="str">
        <f>dados!C40</f>
        <v>617</v>
      </c>
      <c r="C48" s="20" t="str">
        <f>dados!D40</f>
        <v>FUNDO ESPECIAL DO PODER JUDICIÁRIO - FUNEJ</v>
      </c>
      <c r="D48" s="19" t="str">
        <f>dados!E40&amp;"."&amp;dados!F40</f>
        <v>02.061</v>
      </c>
      <c r="E48" s="19" t="str">
        <f>dados!G40&amp;"."&amp;dados!H40</f>
        <v>2220.2643</v>
      </c>
      <c r="F48" s="20" t="str">
        <f>dados!I40</f>
        <v>PROG. GES MANU. SER. EST. JUDICIÁRIO-PREST. JURISD. DO TJ/AC</v>
      </c>
      <c r="G48" s="20" t="str">
        <f>dados!J40</f>
        <v>MANUTENÇÃO DAS ATIVIDADES DO FUNDO ESP. DO PODER JUDICIÁRIO</v>
      </c>
      <c r="H48" s="19" t="str">
        <f>dados!K40</f>
        <v>Estadual</v>
      </c>
      <c r="I48" s="19" t="str">
        <f>dados!M40</f>
        <v xml:space="preserve">700 </v>
      </c>
      <c r="J48" s="19" t="str">
        <f>dados!N40</f>
        <v>RECURSOS PRÓPRIO INDIRETAS</v>
      </c>
      <c r="K48" s="19" t="str">
        <f>dados!L40</f>
        <v>4</v>
      </c>
      <c r="L48" s="23">
        <f>dados!O40</f>
        <v>1950001</v>
      </c>
      <c r="M48" s="23">
        <f>dados!P40</f>
        <v>7872572.6600000001</v>
      </c>
      <c r="N48" s="23">
        <f>dados!Q40</f>
        <v>500000</v>
      </c>
      <c r="O48" s="23">
        <f t="shared" si="10"/>
        <v>9322573.6600000001</v>
      </c>
      <c r="P48" s="23">
        <f>dados!X40</f>
        <v>0</v>
      </c>
      <c r="Q48" s="23">
        <f>dados!Y40</f>
        <v>0</v>
      </c>
      <c r="R48" s="23">
        <f>dados!T40</f>
        <v>0</v>
      </c>
      <c r="S48" s="23">
        <f t="shared" si="11"/>
        <v>9322573.6600000001</v>
      </c>
      <c r="T48" s="23">
        <f>dados!U40</f>
        <v>7332676.8200000003</v>
      </c>
      <c r="U48" s="25">
        <f t="shared" si="12"/>
        <v>0.7865506980612047</v>
      </c>
      <c r="V48" s="23">
        <f>dados!V40</f>
        <v>5016270.92</v>
      </c>
      <c r="W48" s="25">
        <f t="shared" si="13"/>
        <v>0.53807790669685085</v>
      </c>
      <c r="X48" s="23">
        <f>dados!W40</f>
        <v>4943746.5199999996</v>
      </c>
      <c r="Y48" s="25">
        <f t="shared" si="14"/>
        <v>0.53029846695788929</v>
      </c>
    </row>
    <row r="49" spans="2:25" ht="36" customHeight="1">
      <c r="B49" s="50" t="str">
        <f>dados!C41</f>
        <v>631</v>
      </c>
      <c r="C49" s="51" t="str">
        <f>dados!D41</f>
        <v>FUNDO ESPECIAL DE COMPENSAÇÃO - FECOM</v>
      </c>
      <c r="D49" s="50" t="str">
        <f>dados!E41&amp;"."&amp;dados!F41</f>
        <v>02.061</v>
      </c>
      <c r="E49" s="50" t="str">
        <f>dados!G41&amp;"."&amp;dados!H41</f>
        <v>2220.2645</v>
      </c>
      <c r="F49" s="51" t="str">
        <f>dados!I41</f>
        <v>PROG. GES MANU. SER. EST. JUDICIÁRIO-PREST. JURISD. DO TJ/AC</v>
      </c>
      <c r="G49" s="51" t="str">
        <f>dados!J41</f>
        <v>MANUTENÇÃO DAS ATIVIDADES DO FUNDO ESPECIAL DE COMPENSAÇÃO</v>
      </c>
      <c r="H49" s="50" t="str">
        <f>dados!K41</f>
        <v>Estadual</v>
      </c>
      <c r="I49" s="50" t="str">
        <f>dados!M41</f>
        <v xml:space="preserve">700 </v>
      </c>
      <c r="J49" s="50" t="str">
        <f>dados!N41</f>
        <v>RECURSOS PRÓPRIO INDIRETAS</v>
      </c>
      <c r="K49" s="50" t="str">
        <f>dados!L41</f>
        <v>3</v>
      </c>
      <c r="L49" s="53">
        <f>dados!O41</f>
        <v>700000</v>
      </c>
      <c r="M49" s="53">
        <f>dados!P41</f>
        <v>4096960.22</v>
      </c>
      <c r="N49" s="53">
        <f>dados!Q41</f>
        <v>200000</v>
      </c>
      <c r="O49" s="53">
        <f t="shared" si="10"/>
        <v>4596960.2200000007</v>
      </c>
      <c r="P49" s="53">
        <f>dados!X41</f>
        <v>0</v>
      </c>
      <c r="Q49" s="53">
        <f>dados!Y41</f>
        <v>0</v>
      </c>
      <c r="R49" s="53">
        <f>dados!T41</f>
        <v>0</v>
      </c>
      <c r="S49" s="53">
        <f t="shared" si="11"/>
        <v>4596960.2200000007</v>
      </c>
      <c r="T49" s="53">
        <f>dados!U41</f>
        <v>1236844.53</v>
      </c>
      <c r="U49" s="55">
        <f t="shared" si="12"/>
        <v>0.26905704439617706</v>
      </c>
      <c r="V49" s="53">
        <f>dados!V41</f>
        <v>1236844.53</v>
      </c>
      <c r="W49" s="55">
        <f t="shared" si="13"/>
        <v>0.26905704439617706</v>
      </c>
      <c r="X49" s="53">
        <f>dados!W41</f>
        <v>1224927.24</v>
      </c>
      <c r="Y49" s="55">
        <f t="shared" si="14"/>
        <v>0.26646461604577465</v>
      </c>
    </row>
    <row r="50" spans="2:25" ht="36" customHeight="1">
      <c r="B50" s="19" t="str">
        <f>dados!C42</f>
        <v>631</v>
      </c>
      <c r="C50" s="20" t="str">
        <f>dados!D42</f>
        <v>FUNDO ESPECIAL DE COMPENSAÇÃO - FECOM</v>
      </c>
      <c r="D50" s="19" t="str">
        <f>dados!E42&amp;"."&amp;dados!F42</f>
        <v>02.061</v>
      </c>
      <c r="E50" s="19" t="str">
        <f>dados!G42&amp;"."&amp;dados!H42</f>
        <v>2220.2645</v>
      </c>
      <c r="F50" s="20" t="str">
        <f>dados!I42</f>
        <v>PROG. GES MANU. SER. EST. JUDICIÁRIO-PREST. JURISD. DO TJ/AC</v>
      </c>
      <c r="G50" s="20" t="str">
        <f>dados!J42</f>
        <v>MANUTENÇÃO DAS ATIVIDADES DO FUNDO ESPECIAL DE COMPENSAÇÃO</v>
      </c>
      <c r="H50" s="19" t="str">
        <f>dados!K42</f>
        <v>Estadual</v>
      </c>
      <c r="I50" s="19" t="str">
        <f>dados!M42</f>
        <v xml:space="preserve">700 </v>
      </c>
      <c r="J50" s="19" t="str">
        <f>dados!N42</f>
        <v>RECURSOS PRÓPRIO INDIRETAS</v>
      </c>
      <c r="K50" s="19" t="str">
        <f>dados!L42</f>
        <v>4</v>
      </c>
      <c r="L50" s="23">
        <f>dados!O42</f>
        <v>140000</v>
      </c>
      <c r="M50" s="23">
        <f>dados!P42</f>
        <v>0</v>
      </c>
      <c r="N50" s="23">
        <f>dados!Q42</f>
        <v>0</v>
      </c>
      <c r="O50" s="23">
        <f t="shared" ref="O50:O51" si="15">L50+M50-N50</f>
        <v>140000</v>
      </c>
      <c r="P50" s="23">
        <f>dados!X42</f>
        <v>0</v>
      </c>
      <c r="Q50" s="23">
        <f>dados!Y42</f>
        <v>0</v>
      </c>
      <c r="R50" s="23">
        <f>dados!T42</f>
        <v>0</v>
      </c>
      <c r="S50" s="23">
        <f t="shared" ref="S50:S51" si="16">O50-P50+Q50+R50</f>
        <v>140000</v>
      </c>
      <c r="T50" s="23">
        <f>dados!U42</f>
        <v>0</v>
      </c>
      <c r="U50" s="25">
        <f t="shared" ref="U50:U51" si="17">IF(S50&gt;0,T50/S50,0)</f>
        <v>0</v>
      </c>
      <c r="V50" s="23">
        <f>dados!V42</f>
        <v>0</v>
      </c>
      <c r="W50" s="25">
        <f t="shared" ref="W50:W51" si="18">IF(S50&gt;0,V50/S50,0)</f>
        <v>0</v>
      </c>
      <c r="X50" s="23">
        <f>dados!W42</f>
        <v>0</v>
      </c>
      <c r="Y50" s="25">
        <f t="shared" ref="Y50:Y51" si="19">IF(S50&gt;0,X50/S50,0)</f>
        <v>0</v>
      </c>
    </row>
    <row r="51" spans="2:25" ht="36" customHeight="1">
      <c r="B51" s="50" t="str">
        <f>dados!C43</f>
        <v>633</v>
      </c>
      <c r="C51" s="51" t="str">
        <f>dados!D43</f>
        <v>FUNDO ESTADUAL DE SEGURANÇA DOS MAGISTRADOS - FUNSEG</v>
      </c>
      <c r="D51" s="50" t="str">
        <f>dados!E43&amp;"."&amp;dados!F43</f>
        <v>02.061</v>
      </c>
      <c r="E51" s="50" t="str">
        <f>dados!G43&amp;"."&amp;dados!H43</f>
        <v>2220.2908</v>
      </c>
      <c r="F51" s="51" t="str">
        <f>dados!I43</f>
        <v>PROG. GES MANU. SER. EST. JUDICIÁRIO-PREST. JURISD. DO TJ/AC</v>
      </c>
      <c r="G51" s="51" t="str">
        <f>dados!J43</f>
        <v>MANUTENÇÃO DAS ATIV DO FUNDO ESTADUAL DE SEG DOS MAGISTRADOS</v>
      </c>
      <c r="H51" s="50" t="str">
        <f>dados!K43</f>
        <v>Estadual</v>
      </c>
      <c r="I51" s="50" t="str">
        <f>dados!M43</f>
        <v xml:space="preserve">700 </v>
      </c>
      <c r="J51" s="50" t="str">
        <f>dados!N43</f>
        <v>RECURSOS PRÓPRIO INDIRETAS</v>
      </c>
      <c r="K51" s="50" t="str">
        <f>dados!L43</f>
        <v>3</v>
      </c>
      <c r="L51" s="53">
        <f>dados!O43</f>
        <v>125000</v>
      </c>
      <c r="M51" s="53">
        <f>dados!P43</f>
        <v>0</v>
      </c>
      <c r="N51" s="53">
        <f>dados!Q43</f>
        <v>0</v>
      </c>
      <c r="O51" s="53">
        <f t="shared" si="15"/>
        <v>125000</v>
      </c>
      <c r="P51" s="53">
        <f>dados!X43</f>
        <v>0</v>
      </c>
      <c r="Q51" s="53">
        <f>dados!Y43</f>
        <v>0</v>
      </c>
      <c r="R51" s="53">
        <f>dados!T43</f>
        <v>0</v>
      </c>
      <c r="S51" s="53">
        <f t="shared" si="16"/>
        <v>125000</v>
      </c>
      <c r="T51" s="53">
        <f>dados!U43</f>
        <v>1200</v>
      </c>
      <c r="U51" s="55">
        <f t="shared" si="17"/>
        <v>9.5999999999999992E-3</v>
      </c>
      <c r="V51" s="53">
        <f>dados!V43</f>
        <v>0</v>
      </c>
      <c r="W51" s="55">
        <f t="shared" si="18"/>
        <v>0</v>
      </c>
      <c r="X51" s="53">
        <f>dados!W43</f>
        <v>0</v>
      </c>
      <c r="Y51" s="55">
        <f t="shared" si="19"/>
        <v>0</v>
      </c>
    </row>
    <row r="52" spans="2:25" ht="36" customHeight="1" thickBot="1">
      <c r="B52" s="19" t="str">
        <f>dados!C44</f>
        <v>633</v>
      </c>
      <c r="C52" s="20" t="str">
        <f>dados!D44</f>
        <v>FUNDO ESTADUAL DE SEGURANÇA DOS MAGISTRADOS - FUNSEG</v>
      </c>
      <c r="D52" s="19" t="str">
        <f>dados!E44&amp;"."&amp;dados!F44</f>
        <v>02.061</v>
      </c>
      <c r="E52" s="19" t="str">
        <f>dados!G44&amp;"."&amp;dados!H44</f>
        <v>2220.2908</v>
      </c>
      <c r="F52" s="20" t="str">
        <f>dados!I44</f>
        <v>PROG. GES MANU. SER. EST. JUDICIÁRIO-PREST. JURISD. DO TJ/AC</v>
      </c>
      <c r="G52" s="20" t="str">
        <f>dados!J44</f>
        <v>MANUTENÇÃO DAS ATIV DO FUNDO ESTADUAL DE SEG DOS MAGISTRADOS</v>
      </c>
      <c r="H52" s="19" t="str">
        <f>dados!K44</f>
        <v>Estadual</v>
      </c>
      <c r="I52" s="19" t="str">
        <f>dados!M44</f>
        <v xml:space="preserve">700 </v>
      </c>
      <c r="J52" s="19" t="str">
        <f>dados!N44</f>
        <v>RECURSOS PRÓPRIO INDIRETAS</v>
      </c>
      <c r="K52" s="19" t="str">
        <f>dados!L44</f>
        <v>4</v>
      </c>
      <c r="L52" s="23">
        <f>dados!O44</f>
        <v>417519.5</v>
      </c>
      <c r="M52" s="23">
        <f>dados!P44</f>
        <v>1799932.16</v>
      </c>
      <c r="N52" s="23">
        <f>dados!Q44</f>
        <v>0</v>
      </c>
      <c r="O52" s="23">
        <f t="shared" ref="O52" si="20">L52+M52-N52</f>
        <v>2217451.66</v>
      </c>
      <c r="P52" s="23">
        <f>dados!X44</f>
        <v>0</v>
      </c>
      <c r="Q52" s="23">
        <f>dados!Y44</f>
        <v>0</v>
      </c>
      <c r="R52" s="23">
        <f>dados!T44</f>
        <v>0</v>
      </c>
      <c r="S52" s="23">
        <f t="shared" ref="S52" si="21">O52-P52+Q52+R52</f>
        <v>2217451.66</v>
      </c>
      <c r="T52" s="23">
        <f>dados!U44</f>
        <v>306000</v>
      </c>
      <c r="U52" s="25">
        <f t="shared" ref="U52" si="22">IF(S52&gt;0,T52/S52,0)</f>
        <v>0.13799624385047474</v>
      </c>
      <c r="V52" s="23">
        <f>dados!V44</f>
        <v>0</v>
      </c>
      <c r="W52" s="25">
        <f t="shared" ref="W52" si="23">IF(S52&gt;0,V52/S52,0)</f>
        <v>0</v>
      </c>
      <c r="X52" s="23">
        <f>dados!W44</f>
        <v>0</v>
      </c>
      <c r="Y52" s="25">
        <f t="shared" ref="Y52" si="24">IF(S52&gt;0,X52/S52,0)</f>
        <v>0</v>
      </c>
    </row>
    <row r="53" spans="2:25" ht="18" customHeight="1" thickBot="1">
      <c r="B53" s="60" t="s">
        <v>46</v>
      </c>
      <c r="C53" s="61"/>
      <c r="D53" s="61"/>
      <c r="E53" s="61"/>
      <c r="F53" s="61"/>
      <c r="G53" s="61"/>
      <c r="H53" s="61"/>
      <c r="I53" s="61"/>
      <c r="J53" s="61"/>
      <c r="K53" s="62"/>
      <c r="L53" s="56">
        <f t="shared" ref="L53:T53" si="25">SUM(L10:L52)</f>
        <v>235780509.77000001</v>
      </c>
      <c r="M53" s="56">
        <f t="shared" si="25"/>
        <v>176447507.94000003</v>
      </c>
      <c r="N53" s="56">
        <f t="shared" si="25"/>
        <v>142890484.49000001</v>
      </c>
      <c r="O53" s="56">
        <f t="shared" si="25"/>
        <v>269337533.22000003</v>
      </c>
      <c r="P53" s="56">
        <f t="shared" si="25"/>
        <v>0</v>
      </c>
      <c r="Q53" s="56">
        <f t="shared" si="25"/>
        <v>0</v>
      </c>
      <c r="R53" s="56">
        <f t="shared" si="25"/>
        <v>6686090.3899999997</v>
      </c>
      <c r="S53" s="56">
        <f t="shared" si="25"/>
        <v>276023623.61000007</v>
      </c>
      <c r="T53" s="56">
        <f t="shared" si="25"/>
        <v>169166452.82999998</v>
      </c>
      <c r="U53" s="57">
        <f t="shared" ref="U53" si="26">IF(S53&gt;0,T53/S53,0)</f>
        <v>0.61286947333543829</v>
      </c>
      <c r="V53" s="58">
        <f>SUM(V10:V52)</f>
        <v>162050509.44000003</v>
      </c>
      <c r="W53" s="57">
        <f t="shared" ref="W53" si="27">IF(S53&gt;0,V53/S53,0)</f>
        <v>0.58708927634746511</v>
      </c>
      <c r="X53" s="58">
        <f>SUM(X10:X52)</f>
        <v>161795515.43000004</v>
      </c>
      <c r="Y53" s="57">
        <f t="shared" ref="Y53" si="28">IF(S53&gt;0,X53/S53,0)</f>
        <v>0.58616546407855485</v>
      </c>
    </row>
    <row r="54" spans="2:25">
      <c r="B54" s="2" t="s">
        <v>47</v>
      </c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4"/>
      <c r="W54" s="2"/>
      <c r="X54" s="4"/>
      <c r="Y54" s="2"/>
    </row>
    <row r="55" spans="2:25">
      <c r="B55" s="2" t="s">
        <v>170</v>
      </c>
      <c r="C55" s="8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4"/>
      <c r="W55" s="2"/>
      <c r="X55" s="4"/>
      <c r="Y55" s="2"/>
    </row>
    <row r="57" spans="2:25">
      <c r="B57" s="9"/>
      <c r="C57" s="9"/>
      <c r="D57" s="9"/>
    </row>
    <row r="59" spans="2:25">
      <c r="D59" s="9"/>
    </row>
    <row r="60" spans="2:25">
      <c r="D60" s="9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53:K53"/>
    <mergeCell ref="D8:D9"/>
    <mergeCell ref="E8:E9"/>
    <mergeCell ref="F8:G8"/>
    <mergeCell ref="H8:H9"/>
    <mergeCell ref="I8:J8"/>
    <mergeCell ref="K8:K9"/>
  </mergeCells>
  <pageMargins left="0.51181102362204722" right="0.51181102362204722" top="0.78740157480314965" bottom="0.78740157480314965" header="0.31496062992125984" footer="0.31496062992125984"/>
  <pageSetup paperSize="9" scale="40" fitToHeight="0" orientation="landscape" r:id="rId1"/>
  <headerFooter>
    <oddFooter>Página &amp;P de &amp;N</oddFooter>
  </headerFooter>
  <webPublishItems count="5">
    <webPublishItem id="26837" divId="Anexo_II_NOVEMBRO_2015_26837" sourceType="printArea" destinationFile="T:\Transparencia\INTERNET\Anexo II\2016\Marco\Anexo_II_MARCO_2016.htm"/>
    <webPublishItem id="23795" divId="Anexo_II_ABRIL_2016_23795" sourceType="printArea" destinationFile="\\172.19.0.223\estatistica\Transparencia\INTERNET\Anexo II\2016\Abril\Anexo_II_ABRIL_2016.htm"/>
    <webPublishItem id="12601" divId="Anexo_II_ABRIL_2016_12601" sourceType="printArea" destinationFile="\\172.19.0.223\estatistica\Transparencia\INTERNET\Anexo II\2016\Abril\Anexo_II_ABRIL_2016.htm"/>
    <webPublishItem id="20299" divId="Anexo_II_MAIO_2016_20299" sourceType="printArea" destinationFile="\\172.19.0.223\estatistica\Transparencia\INTERNET\Anexo II\2016\Agosto\Anexo_II_AGOSTO_2016.htm"/>
    <webPublishItem id="27165" divId="Anexo_II_JUNHO_2016_27165" sourceType="range" sourceRef="B1:Y55" destinationFile="\\172.19.0.223\estatistica\Transparencia\INTERNET\Anexo II\2016\Junho\Anexo_II_JUNHO_201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dados</vt:lpstr>
      <vt:lpstr>Anexo II</vt:lpstr>
      <vt:lpstr>'Anexo II'!Area_de_impressao</vt:lpstr>
      <vt:lpstr>'Anexo II'!Titulos_de_impressao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2016-09-26T14:01:22Z</cp:lastPrinted>
  <dcterms:created xsi:type="dcterms:W3CDTF">2015-11-24T16:00:25Z</dcterms:created>
  <dcterms:modified xsi:type="dcterms:W3CDTF">2017-01-17T19:36:41Z</dcterms:modified>
</cp:coreProperties>
</file>