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II'!$B$1:$Y$53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R52" i="1" l="1"/>
  <c r="Q52" i="1"/>
  <c r="P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R51" i="1"/>
  <c r="Q51" i="1"/>
  <c r="P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R50" i="1"/>
  <c r="Q50" i="1"/>
  <c r="P50" i="1"/>
  <c r="K50" i="1"/>
  <c r="J50" i="1"/>
  <c r="I50" i="1"/>
  <c r="H50" i="1"/>
  <c r="G50" i="1"/>
  <c r="F50" i="1"/>
  <c r="E50" i="1"/>
  <c r="D50" i="1"/>
  <c r="C50" i="1"/>
  <c r="B50" i="1"/>
  <c r="R49" i="1"/>
  <c r="Q49" i="1"/>
  <c r="P49" i="1"/>
  <c r="K49" i="1"/>
  <c r="J49" i="1"/>
  <c r="I49" i="1"/>
  <c r="H49" i="1"/>
  <c r="G49" i="1"/>
  <c r="F49" i="1"/>
  <c r="E49" i="1"/>
  <c r="D49" i="1"/>
  <c r="C49" i="1"/>
  <c r="B49" i="1"/>
  <c r="R48" i="1"/>
  <c r="Q48" i="1"/>
  <c r="P48" i="1"/>
  <c r="K48" i="1"/>
  <c r="J48" i="1"/>
  <c r="I48" i="1"/>
  <c r="H48" i="1"/>
  <c r="G48" i="1"/>
  <c r="F48" i="1"/>
  <c r="E48" i="1"/>
  <c r="D48" i="1"/>
  <c r="C48" i="1"/>
  <c r="B48" i="1"/>
  <c r="R47" i="1"/>
  <c r="Q47" i="1"/>
  <c r="P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T46" i="1"/>
  <c r="R46" i="1"/>
  <c r="Q46" i="1"/>
  <c r="P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36" i="1"/>
  <c r="X26" i="1"/>
  <c r="X25" i="1"/>
  <c r="X24" i="1"/>
  <c r="X23" i="1"/>
  <c r="X22" i="1"/>
  <c r="X21" i="1"/>
  <c r="V36" i="1"/>
  <c r="V22" i="1"/>
  <c r="V21" i="1"/>
  <c r="T45" i="1"/>
  <c r="T36" i="1"/>
  <c r="T22" i="1"/>
  <c r="T21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S24" i="1" s="1"/>
  <c r="U24" i="1" s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O22" i="1"/>
  <c r="S22" i="1" s="1"/>
  <c r="W22" i="1" s="1"/>
  <c r="O23" i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U43" i="1"/>
  <c r="S21" i="1"/>
  <c r="U21" i="1" s="1"/>
  <c r="S23" i="1"/>
  <c r="W23" i="1" s="1"/>
  <c r="S20" i="1"/>
  <c r="W20" i="1" s="1"/>
  <c r="S36" i="1"/>
  <c r="W36" i="1" s="1"/>
  <c r="Y28" i="1"/>
  <c r="W28" i="1"/>
  <c r="U28" i="1"/>
  <c r="W43" i="1"/>
  <c r="U13" i="1" l="1"/>
  <c r="W1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<sst xmlns="http://schemas.openxmlformats.org/spreadsheetml/2006/main" count="729" uniqueCount="173">
  <si>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</si>
  <si>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</si>
  <si>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</si>
  <si>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</si>
  <si>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</si>
  <si>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</si>
  <si>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</si>
  <si>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</si>
  <si>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</si>
  <si>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</si>
  <si>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</si>
  <si>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</si>
  <si>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</si>
  <si>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</si>
  <si>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</si>
  <si>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</si>
  <si>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</si>
  <si>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</si>
  <si>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</si>
  <si>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</si>
  <si>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</si>
  <si>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</si>
  <si>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</si>
  <si>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</si>
  <si>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</si>
  <si>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</si>
  <si>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</si>
  <si>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</si>
  <si>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</si>
  <si>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</si>
  <si>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</si>
  <si>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</si>
  <si>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</si>
  <si>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</si>
  <si>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</si>
  <si>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</si>
  <si>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</si>
  <si>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</si>
  <si>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</si>
  <si>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</si>
  <si>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</si>
  <si>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</si>
  <si>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</si>
  <si>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</si>
  <si>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</si>
  <si>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</si>
  <si>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</si>
  <si>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</si>
  <si>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</si>
  <si>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</si>
  <si>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</si>
  <si>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</si>
  <si>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</si>
  <si>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</si>
  <si>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</si>
  <si>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</si>
  <si>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</si>
  <si>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</si>
  <si>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</si>
  <si>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</si>
  <si>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</si>
  <si>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</si>
  <si>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</si>
  <si>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</si>
  <si>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</si>
  <si>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</si>
  <si>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</si>
  <si>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</si>
  <si>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</si>
  <si>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</si>
  <si>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</si>
  <si>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</si>
  <si>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</si>
  <si>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</si>
  <si>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</si>
  <si>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</si>
  <si>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</si>
  <si>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</si>
  <si>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</si>
  <si>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</si>
  <si>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</si>
  <si>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</si>
  <si>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</si>
  <si>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</si>
  <si>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</si>
  <si>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</si>
  <si>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</si>
  <si>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</si>
  <si>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</si>
  <si>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</si>
  <si>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</si>
  <si>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</si>
  <si>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</si>
  <si>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</si>
  <si>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</si>
  <si>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</si>
  <si>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</si>
  <si>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</si>
  <si>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</si>
  <si>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</si>
  <si>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</si>
  <si>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</si>
  <si>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</si>
  <si>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</si>
  <si>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</si>
  <si>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</si>
  <si>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</si>
  <si>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</si>
  <si>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</si>
  <si>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</si>
  <si>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</si>
  <si>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</si>
  <si>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</si>
  <si>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</si>
  <si>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</si>
  <si>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</si>
  <si>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</si>
  <si>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</si>
  <si>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</si>
  <si>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</si>
  <si>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</si>
  <si>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</si>
  <si>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</si>
  <si>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</si>
  <si>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</si>
  <si>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</si>
  <si>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</si>
  <si>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</si>
  <si>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</si>
  <si>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</si>
  <si>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</si>
  <si>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</si>
  <si>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</si>
  <si>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</si>
  <si>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</si>
  <si>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</si>
  <si>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</si>
  <si>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</si>
  <si>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</si>
  <si>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</si>
  <si>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</si>
  <si>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</si>
  <si>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</si>
  <si>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</si>
  <si>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</si>
  <si>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</si>
  <si>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</si>
  <si>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</si>
  <si>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</si>
  <si>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</si>
  <si>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</si>
  <si>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</si>
  <si>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</si>
  <si>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</si>
  <si>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</si>
  <si>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</si>
  <si>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</si>
  <si>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</si>
  <si>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</si>
  <si>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</si>
  <si>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</si>
  <si>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</si>
  <si>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</si>
  <si>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</si>
  <si>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</si>
  <si>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</si>
  <si>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</si>
  <si>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</si>
  <si>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</si>
  <si>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</si>
  <si>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</si>
  <si>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30/06/2016 00:00:00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</si>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</sst>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61" fillId="25" borderId="5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G9" sqref="G9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171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22702.27</v>
      </c>
      <c r="V2" s="30">
        <v>1265.42</v>
      </c>
      <c r="W2" s="30">
        <v>1265.42</v>
      </c>
      <c r="X2" s="30">
        <v>0</v>
      </c>
      <c r="Y2" s="30">
        <v>0</v>
      </c>
      <c r="Z2" s="30">
        <v>6.7955954576435804</v>
      </c>
      <c r="AA2" s="30">
        <v>0.378785134879082</v>
      </c>
      <c r="AB2" s="30">
        <v>0.378785134879082</v>
      </c>
      <c r="AC2" s="30" t="s">
        <v>172</v>
      </c>
    </row>
    <row r="3" spans="1:29">
      <c r="A3" s="30" t="s">
        <v>165</v>
      </c>
      <c r="B3" s="30" t="s">
        <v>171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550043.92000000004</v>
      </c>
      <c r="Q3" s="30">
        <v>1610.54</v>
      </c>
      <c r="R3" s="30">
        <v>548441.38</v>
      </c>
      <c r="S3" s="30">
        <v>548441.38</v>
      </c>
      <c r="T3" s="30">
        <v>0</v>
      </c>
      <c r="U3" s="30">
        <v>42779.75</v>
      </c>
      <c r="V3" s="30">
        <v>42779.75</v>
      </c>
      <c r="W3" s="30">
        <v>42779.75</v>
      </c>
      <c r="X3" s="30">
        <v>0</v>
      </c>
      <c r="Y3" s="30">
        <v>0</v>
      </c>
      <c r="Z3" s="30">
        <v>7.8002411123682904</v>
      </c>
      <c r="AA3" s="30">
        <v>7.8002411123682904</v>
      </c>
      <c r="AB3" s="30">
        <v>7.8002411123682904</v>
      </c>
      <c r="AC3" s="30" t="s">
        <v>172</v>
      </c>
    </row>
    <row r="4" spans="1:29">
      <c r="A4" s="30" t="s">
        <v>165</v>
      </c>
      <c r="B4" s="30" t="s">
        <v>171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172</v>
      </c>
    </row>
    <row r="5" spans="1:29">
      <c r="A5" s="30" t="s">
        <v>165</v>
      </c>
      <c r="B5" s="30" t="s">
        <v>171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5878.6</v>
      </c>
      <c r="V5" s="30">
        <v>0</v>
      </c>
      <c r="W5" s="30">
        <v>0</v>
      </c>
      <c r="X5" s="30">
        <v>0</v>
      </c>
      <c r="Y5" s="30">
        <v>0</v>
      </c>
      <c r="Z5" s="30">
        <v>2.8555966094052798</v>
      </c>
      <c r="AA5" s="30">
        <v>0</v>
      </c>
      <c r="AB5" s="30">
        <v>0</v>
      </c>
      <c r="AC5" s="30" t="s">
        <v>172</v>
      </c>
    </row>
    <row r="6" spans="1:29">
      <c r="A6" s="30" t="s">
        <v>165</v>
      </c>
      <c r="B6" s="30" t="s">
        <v>171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172</v>
      </c>
    </row>
    <row r="7" spans="1:29">
      <c r="A7" s="30" t="s">
        <v>165</v>
      </c>
      <c r="B7" s="30" t="s">
        <v>171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102192410.19</v>
      </c>
      <c r="Q7" s="30">
        <v>8440841.5099999998</v>
      </c>
      <c r="R7" s="30">
        <v>159893615.21000001</v>
      </c>
      <c r="S7" s="30">
        <v>159893615.21000001</v>
      </c>
      <c r="T7" s="30">
        <v>0</v>
      </c>
      <c r="U7" s="30">
        <v>77847742.120000005</v>
      </c>
      <c r="V7" s="30">
        <v>77847742.120000005</v>
      </c>
      <c r="W7" s="30">
        <v>77836822.129999995</v>
      </c>
      <c r="X7" s="30">
        <v>0</v>
      </c>
      <c r="Y7" s="30">
        <v>0</v>
      </c>
      <c r="Z7" s="30">
        <v>48.687211192114702</v>
      </c>
      <c r="AA7" s="30">
        <v>48.687211192114702</v>
      </c>
      <c r="AB7" s="30">
        <v>48.680381657373403</v>
      </c>
      <c r="AC7" s="30" t="s">
        <v>172</v>
      </c>
    </row>
    <row r="8" spans="1:29">
      <c r="A8" s="30" t="s">
        <v>165</v>
      </c>
      <c r="B8" s="30" t="s">
        <v>171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25565380.09</v>
      </c>
      <c r="Q8" s="30">
        <v>3045598.99</v>
      </c>
      <c r="R8" s="30">
        <v>27992374.800000001</v>
      </c>
      <c r="S8" s="30">
        <v>27992374.800000001</v>
      </c>
      <c r="T8" s="30">
        <v>0</v>
      </c>
      <c r="U8" s="30">
        <v>13990883.029999999</v>
      </c>
      <c r="V8" s="30">
        <v>13990883.029999999</v>
      </c>
      <c r="W8" s="30">
        <v>13989749.810000001</v>
      </c>
      <c r="X8" s="30">
        <v>0</v>
      </c>
      <c r="Y8" s="30">
        <v>0</v>
      </c>
      <c r="Z8" s="30">
        <v>49.981050660982099</v>
      </c>
      <c r="AA8" s="30">
        <v>49.981050660982099</v>
      </c>
      <c r="AB8" s="30">
        <v>49.977002344224097</v>
      </c>
      <c r="AC8" s="30" t="s">
        <v>172</v>
      </c>
    </row>
    <row r="9" spans="1:29">
      <c r="A9" s="30" t="s">
        <v>165</v>
      </c>
      <c r="B9" s="30" t="s">
        <v>171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172</v>
      </c>
    </row>
    <row r="10" spans="1:29">
      <c r="A10" s="30" t="s">
        <v>165</v>
      </c>
      <c r="B10" s="30" t="s">
        <v>171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172</v>
      </c>
    </row>
    <row r="11" spans="1:29">
      <c r="A11" s="30" t="s">
        <v>165</v>
      </c>
      <c r="B11" s="30" t="s">
        <v>171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172</v>
      </c>
    </row>
    <row r="12" spans="1:29">
      <c r="A12" s="30" t="s">
        <v>165</v>
      </c>
      <c r="B12" s="30" t="s">
        <v>171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13730657.27</v>
      </c>
      <c r="Q12" s="30">
        <v>6861454.5599999996</v>
      </c>
      <c r="R12" s="30">
        <v>26390364.289999999</v>
      </c>
      <c r="S12" s="30">
        <v>26390364.289999999</v>
      </c>
      <c r="T12" s="30">
        <v>0</v>
      </c>
      <c r="U12" s="30">
        <v>15887971.01</v>
      </c>
      <c r="V12" s="30">
        <v>15887971.01</v>
      </c>
      <c r="W12" s="30">
        <v>15887971.01</v>
      </c>
      <c r="X12" s="30">
        <v>0</v>
      </c>
      <c r="Y12" s="30">
        <v>0</v>
      </c>
      <c r="Z12" s="30">
        <v>60.203682053833397</v>
      </c>
      <c r="AA12" s="30">
        <v>60.203682053833397</v>
      </c>
      <c r="AB12" s="30">
        <v>60.203682053833397</v>
      </c>
      <c r="AC12" s="30" t="s">
        <v>172</v>
      </c>
    </row>
    <row r="13" spans="1:29">
      <c r="A13" s="30" t="s">
        <v>165</v>
      </c>
      <c r="B13" s="30" t="s">
        <v>171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172</v>
      </c>
    </row>
    <row r="14" spans="1:29">
      <c r="A14" s="30" t="s">
        <v>165</v>
      </c>
      <c r="B14" s="30" t="s">
        <v>171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172</v>
      </c>
    </row>
    <row r="15" spans="1:29">
      <c r="A15" s="30" t="s">
        <v>165</v>
      </c>
      <c r="B15" s="30" t="s">
        <v>171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71045.149999999994</v>
      </c>
      <c r="V15" s="30">
        <v>71045.149999999994</v>
      </c>
      <c r="W15" s="30">
        <v>71045.149999999994</v>
      </c>
      <c r="X15" s="30">
        <v>0</v>
      </c>
      <c r="Y15" s="30">
        <v>0</v>
      </c>
      <c r="Z15" s="30">
        <v>76.262250560869106</v>
      </c>
      <c r="AA15" s="30">
        <v>76.262250560869106</v>
      </c>
      <c r="AB15" s="30">
        <v>76.262250560869106</v>
      </c>
      <c r="AC15" s="30" t="s">
        <v>172</v>
      </c>
    </row>
    <row r="16" spans="1:29">
      <c r="A16" s="30" t="s">
        <v>165</v>
      </c>
      <c r="B16" s="30" t="s">
        <v>171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172</v>
      </c>
    </row>
    <row r="17" spans="1:29">
      <c r="A17" s="30" t="s">
        <v>165</v>
      </c>
      <c r="B17" s="30" t="s">
        <v>171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349.57</v>
      </c>
      <c r="V17" s="30">
        <v>349.57</v>
      </c>
      <c r="W17" s="30">
        <v>349.57</v>
      </c>
      <c r="X17" s="30">
        <v>0</v>
      </c>
      <c r="Y17" s="30">
        <v>0</v>
      </c>
      <c r="Z17" s="30">
        <v>75.603953543698793</v>
      </c>
      <c r="AA17" s="30">
        <v>75.603953543698793</v>
      </c>
      <c r="AB17" s="30">
        <v>75.603953543698793</v>
      </c>
      <c r="AC17" s="30" t="s">
        <v>172</v>
      </c>
    </row>
    <row r="18" spans="1:29">
      <c r="A18" s="30" t="s">
        <v>165</v>
      </c>
      <c r="B18" s="30" t="s">
        <v>171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51742.879999999997</v>
      </c>
      <c r="V18" s="30">
        <v>51742.879999999997</v>
      </c>
      <c r="W18" s="30">
        <v>51742.879999999997</v>
      </c>
      <c r="X18" s="30">
        <v>0</v>
      </c>
      <c r="Y18" s="30">
        <v>0</v>
      </c>
      <c r="Z18" s="30">
        <v>76.263075574358396</v>
      </c>
      <c r="AA18" s="30">
        <v>76.263075574358396</v>
      </c>
      <c r="AB18" s="30">
        <v>76.263075574358396</v>
      </c>
      <c r="AC18" s="30" t="s">
        <v>172</v>
      </c>
    </row>
    <row r="19" spans="1:29">
      <c r="A19" s="30" t="s">
        <v>165</v>
      </c>
      <c r="B19" s="30" t="s">
        <v>171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172</v>
      </c>
    </row>
    <row r="20" spans="1:29">
      <c r="A20" s="30" t="s">
        <v>165</v>
      </c>
      <c r="B20" s="30" t="s">
        <v>171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4800000</v>
      </c>
      <c r="Q20" s="30">
        <v>0</v>
      </c>
      <c r="R20" s="30">
        <v>5820001</v>
      </c>
      <c r="S20" s="30">
        <v>5820001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 t="s">
        <v>172</v>
      </c>
    </row>
    <row r="21" spans="1:29">
      <c r="A21" s="30" t="s">
        <v>165</v>
      </c>
      <c r="B21" s="30" t="s">
        <v>171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546168.41</v>
      </c>
      <c r="Q21" s="30">
        <v>7477309.25</v>
      </c>
      <c r="R21" s="30">
        <v>3494058.75</v>
      </c>
      <c r="S21" s="30">
        <v>3494058.75</v>
      </c>
      <c r="T21" s="30">
        <v>0</v>
      </c>
      <c r="U21" s="30">
        <v>815590.69</v>
      </c>
      <c r="V21" s="30">
        <v>736037.42</v>
      </c>
      <c r="W21" s="30">
        <v>736037.42</v>
      </c>
      <c r="X21" s="30">
        <v>0</v>
      </c>
      <c r="Y21" s="30">
        <v>0</v>
      </c>
      <c r="Z21" s="30">
        <v>23.3422145520593</v>
      </c>
      <c r="AA21" s="30">
        <v>21.065399086377699</v>
      </c>
      <c r="AB21" s="30">
        <v>21.065399086377699</v>
      </c>
      <c r="AC21" s="30" t="s">
        <v>172</v>
      </c>
    </row>
    <row r="22" spans="1:29">
      <c r="A22" s="30" t="s">
        <v>165</v>
      </c>
      <c r="B22" s="30" t="s">
        <v>171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172</v>
      </c>
    </row>
    <row r="23" spans="1:29">
      <c r="A23" s="30" t="s">
        <v>165</v>
      </c>
      <c r="B23" s="30" t="s">
        <v>171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924496.53</v>
      </c>
      <c r="R23" s="30">
        <v>220503.47</v>
      </c>
      <c r="S23" s="30">
        <v>220503.47</v>
      </c>
      <c r="T23" s="30">
        <v>0</v>
      </c>
      <c r="U23" s="30">
        <v>2350</v>
      </c>
      <c r="V23" s="30">
        <v>0</v>
      </c>
      <c r="W23" s="30">
        <v>0</v>
      </c>
      <c r="X23" s="30">
        <v>0</v>
      </c>
      <c r="Y23" s="30">
        <v>0</v>
      </c>
      <c r="Z23" s="30">
        <v>1.0657428656338199</v>
      </c>
      <c r="AA23" s="30">
        <v>0</v>
      </c>
      <c r="AB23" s="30">
        <v>0</v>
      </c>
      <c r="AC23" s="30" t="s">
        <v>172</v>
      </c>
    </row>
    <row r="24" spans="1:29">
      <c r="A24" s="30" t="s">
        <v>165</v>
      </c>
      <c r="B24" s="30" t="s">
        <v>171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172</v>
      </c>
    </row>
    <row r="25" spans="1:29">
      <c r="A25" s="30" t="s">
        <v>165</v>
      </c>
      <c r="B25" s="30" t="s">
        <v>171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 t="s">
        <v>172</v>
      </c>
    </row>
    <row r="26" spans="1:29">
      <c r="A26" s="30" t="s">
        <v>165</v>
      </c>
      <c r="B26" s="30" t="s">
        <v>171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172</v>
      </c>
    </row>
    <row r="27" spans="1:29">
      <c r="A27" s="30" t="s">
        <v>165</v>
      </c>
      <c r="B27" s="30" t="s">
        <v>171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 t="s">
        <v>172</v>
      </c>
    </row>
    <row r="28" spans="1:29">
      <c r="A28" s="30" t="s">
        <v>165</v>
      </c>
      <c r="B28" s="30" t="s">
        <v>171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172</v>
      </c>
    </row>
    <row r="29" spans="1:29">
      <c r="A29" s="30" t="s">
        <v>165</v>
      </c>
      <c r="B29" s="30" t="s">
        <v>171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172</v>
      </c>
    </row>
    <row r="30" spans="1:29">
      <c r="A30" s="30" t="s">
        <v>165</v>
      </c>
      <c r="B30" s="30" t="s">
        <v>171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172</v>
      </c>
    </row>
    <row r="31" spans="1:29">
      <c r="A31" s="30" t="s">
        <v>165</v>
      </c>
      <c r="B31" s="30" t="s">
        <v>171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1299099.8500000001</v>
      </c>
      <c r="R31" s="30">
        <v>2858001</v>
      </c>
      <c r="S31" s="30">
        <v>2858001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172</v>
      </c>
    </row>
    <row r="32" spans="1:29">
      <c r="A32" s="30" t="s">
        <v>165</v>
      </c>
      <c r="B32" s="30" t="s">
        <v>171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172</v>
      </c>
    </row>
    <row r="33" spans="1:29">
      <c r="A33" s="30" t="s">
        <v>165</v>
      </c>
      <c r="B33" s="30" t="s">
        <v>171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772283.38</v>
      </c>
      <c r="W33" s="30">
        <v>772283.38</v>
      </c>
      <c r="X33" s="30">
        <v>0</v>
      </c>
      <c r="Y33" s="30">
        <v>0</v>
      </c>
      <c r="Z33" s="30">
        <v>99.999741435496901</v>
      </c>
      <c r="AA33" s="30">
        <v>99.842534217586007</v>
      </c>
      <c r="AB33" s="30">
        <v>99.842534217586007</v>
      </c>
      <c r="AC33" s="30" t="s">
        <v>172</v>
      </c>
    </row>
    <row r="34" spans="1:29">
      <c r="A34" s="30" t="s">
        <v>165</v>
      </c>
      <c r="B34" s="30" t="s">
        <v>171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172</v>
      </c>
    </row>
    <row r="35" spans="1:29">
      <c r="A35" s="30" t="s">
        <v>165</v>
      </c>
      <c r="B35" s="30" t="s">
        <v>171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172</v>
      </c>
    </row>
    <row r="36" spans="1:29">
      <c r="A36" s="30" t="s">
        <v>165</v>
      </c>
      <c r="B36" s="30" t="s">
        <v>171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172</v>
      </c>
    </row>
    <row r="37" spans="1:29">
      <c r="A37" s="30" t="s">
        <v>165</v>
      </c>
      <c r="B37" s="30" t="s">
        <v>171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172</v>
      </c>
    </row>
    <row r="38" spans="1:29">
      <c r="A38" s="59" t="s">
        <v>165</v>
      </c>
      <c r="B38" s="59" t="s">
        <v>171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172</v>
      </c>
    </row>
    <row r="39" spans="1:29">
      <c r="A39" s="59" t="s">
        <v>165</v>
      </c>
      <c r="B39" s="59" t="s">
        <v>171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11088350.550000001</v>
      </c>
      <c r="Q39" s="59">
        <v>7630000</v>
      </c>
      <c r="R39" s="59">
        <v>11816227.109999999</v>
      </c>
      <c r="S39" s="59">
        <v>11816227.109999999</v>
      </c>
      <c r="T39" s="59">
        <v>0</v>
      </c>
      <c r="U39" s="59">
        <v>8828339.2899999991</v>
      </c>
      <c r="V39" s="59">
        <v>5727004.1900000004</v>
      </c>
      <c r="W39" s="59">
        <v>5364347.5</v>
      </c>
      <c r="X39" s="59">
        <v>0</v>
      </c>
      <c r="Y39" s="59">
        <v>0</v>
      </c>
      <c r="Z39" s="59">
        <v>74.713689977477102</v>
      </c>
      <c r="AA39" s="59">
        <v>48.467282633331202</v>
      </c>
      <c r="AB39" s="59">
        <v>45.398141471571599</v>
      </c>
      <c r="AC39" s="59" t="s">
        <v>172</v>
      </c>
    </row>
    <row r="40" spans="1:29">
      <c r="A40" s="59" t="s">
        <v>165</v>
      </c>
      <c r="B40" s="59" t="s">
        <v>171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7872572.6600000001</v>
      </c>
      <c r="Q40" s="59">
        <v>500000</v>
      </c>
      <c r="R40" s="59">
        <v>9322573.6600000001</v>
      </c>
      <c r="S40" s="59">
        <v>9322573.6600000001</v>
      </c>
      <c r="T40" s="59">
        <v>0</v>
      </c>
      <c r="U40" s="59">
        <v>6121400.3600000003</v>
      </c>
      <c r="V40" s="59">
        <v>4408964.34</v>
      </c>
      <c r="W40" s="59">
        <v>3712512.57</v>
      </c>
      <c r="X40" s="59">
        <v>0</v>
      </c>
      <c r="Y40" s="59">
        <v>0</v>
      </c>
      <c r="Z40" s="59">
        <v>65.662129185043099</v>
      </c>
      <c r="AA40" s="59">
        <v>47.293424549889799</v>
      </c>
      <c r="AB40" s="59">
        <v>39.822829031956402</v>
      </c>
      <c r="AC40" s="59" t="s">
        <v>172</v>
      </c>
    </row>
    <row r="41" spans="1:29">
      <c r="A41" s="59" t="s">
        <v>165</v>
      </c>
      <c r="B41" s="59" t="s">
        <v>171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915615.83</v>
      </c>
      <c r="V41" s="59">
        <v>915615.83</v>
      </c>
      <c r="W41" s="59">
        <v>666209.16</v>
      </c>
      <c r="X41" s="59">
        <v>0</v>
      </c>
      <c r="Y41" s="59">
        <v>0</v>
      </c>
      <c r="Z41" s="59">
        <v>19.917854107512799</v>
      </c>
      <c r="AA41" s="59">
        <v>19.917854107512799</v>
      </c>
      <c r="AB41" s="59">
        <v>14.4923847089545</v>
      </c>
      <c r="AC41" s="59" t="s">
        <v>172</v>
      </c>
    </row>
    <row r="42" spans="1:29">
      <c r="A42" s="59" t="s">
        <v>165</v>
      </c>
      <c r="B42" s="59" t="s">
        <v>171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172</v>
      </c>
    </row>
    <row r="43" spans="1:29">
      <c r="A43" s="59" t="s">
        <v>165</v>
      </c>
      <c r="B43" s="59" t="s">
        <v>171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 t="s">
        <v>172</v>
      </c>
    </row>
    <row r="44" spans="1:29">
      <c r="A44" s="59" t="s">
        <v>165</v>
      </c>
      <c r="B44" s="59" t="s">
        <v>171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216000</v>
      </c>
      <c r="V44" s="59">
        <v>0</v>
      </c>
      <c r="W44" s="59">
        <v>0</v>
      </c>
      <c r="X44" s="59">
        <v>0</v>
      </c>
      <c r="Y44" s="59">
        <v>0</v>
      </c>
      <c r="Z44" s="59">
        <v>9.7409113306217492</v>
      </c>
      <c r="AA44" s="59">
        <v>0</v>
      </c>
      <c r="AB44" s="59">
        <v>0</v>
      </c>
      <c r="AC44" s="59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B1" zoomScale="85" zoomScaleNormal="85" workbookViewId="0">
      <selection activeCell="B1" sqref="B1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7.85546875" style="10" bestFit="1" customWidth="1"/>
    <col min="13" max="14" width="17" style="10" bestFit="1" customWidth="1"/>
    <col min="15" max="15" width="17.8554687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19" width="17.85546875" style="10" bestFit="1" customWidth="1"/>
    <col min="20" max="20" width="17.28515625" style="10" bestFit="1" customWidth="1"/>
    <col min="21" max="21" width="5.7109375" style="10" bestFit="1" customWidth="1"/>
    <col min="22" max="22" width="16.5703125" style="12" bestFit="1" customWidth="1"/>
    <col min="23" max="23" width="5.42578125" style="10" bestFit="1" customWidth="1"/>
    <col min="24" max="24" width="17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42582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9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70" t="s">
        <v>5</v>
      </c>
      <c r="C7" s="71"/>
      <c r="D7" s="71"/>
      <c r="E7" s="71"/>
      <c r="F7" s="71"/>
      <c r="G7" s="71"/>
      <c r="H7" s="71"/>
      <c r="I7" s="71"/>
      <c r="J7" s="71"/>
      <c r="K7" s="72"/>
      <c r="L7" s="73" t="s">
        <v>6</v>
      </c>
      <c r="M7" s="60" t="s">
        <v>7</v>
      </c>
      <c r="N7" s="62"/>
      <c r="O7" s="73" t="s">
        <v>8</v>
      </c>
      <c r="P7" s="73" t="s">
        <v>9</v>
      </c>
      <c r="Q7" s="70" t="s">
        <v>10</v>
      </c>
      <c r="R7" s="72"/>
      <c r="S7" s="73" t="s">
        <v>11</v>
      </c>
      <c r="T7" s="70" t="s">
        <v>12</v>
      </c>
      <c r="U7" s="71"/>
      <c r="V7" s="71"/>
      <c r="W7" s="71"/>
      <c r="X7" s="71"/>
      <c r="Y7" s="72"/>
    </row>
    <row r="8" spans="2:25" ht="21.95" customHeight="1">
      <c r="B8" s="75" t="s">
        <v>13</v>
      </c>
      <c r="C8" s="76"/>
      <c r="D8" s="63" t="s">
        <v>14</v>
      </c>
      <c r="E8" s="63" t="s">
        <v>15</v>
      </c>
      <c r="F8" s="65" t="s">
        <v>16</v>
      </c>
      <c r="G8" s="66"/>
      <c r="H8" s="63" t="s">
        <v>17</v>
      </c>
      <c r="I8" s="67" t="s">
        <v>18</v>
      </c>
      <c r="J8" s="68"/>
      <c r="K8" s="63" t="s">
        <v>19</v>
      </c>
      <c r="L8" s="74"/>
      <c r="M8" s="38" t="s">
        <v>20</v>
      </c>
      <c r="N8" s="38" t="s">
        <v>21</v>
      </c>
      <c r="O8" s="74"/>
      <c r="P8" s="74"/>
      <c r="Q8" s="39" t="s">
        <v>22</v>
      </c>
      <c r="R8" s="39" t="s">
        <v>23</v>
      </c>
      <c r="S8" s="74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64"/>
      <c r="E9" s="64"/>
      <c r="F9" s="45" t="s">
        <v>30</v>
      </c>
      <c r="G9" s="45" t="s">
        <v>31</v>
      </c>
      <c r="H9" s="64"/>
      <c r="I9" s="45" t="s">
        <v>28</v>
      </c>
      <c r="J9" s="45" t="s">
        <v>29</v>
      </c>
      <c r="K9" s="64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v>23492</v>
      </c>
      <c r="M10" s="22">
        <v>310760.25</v>
      </c>
      <c r="N10" s="22"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v>30187.27</v>
      </c>
      <c r="U10" s="26">
        <f>IF(S10&gt;0,T10/S10,0)</f>
        <v>9.0361217134084057E-2</v>
      </c>
      <c r="V10" s="22">
        <v>8748.81</v>
      </c>
      <c r="W10" s="26">
        <f>IF(S10&gt;0,V10/S10,0)</f>
        <v>2.6188294604806789E-2</v>
      </c>
      <c r="X10" s="22">
        <v>8748.81</v>
      </c>
      <c r="Y10" s="26">
        <f>IF(S10&gt;0,X10/S10,0)</f>
        <v>2.6188294604806789E-2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v>8</v>
      </c>
      <c r="M11" s="53">
        <v>573457.25</v>
      </c>
      <c r="N11" s="53">
        <v>25023.87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v>66193.08</v>
      </c>
      <c r="U11" s="55">
        <f t="shared" ref="U11:U31" si="2">IF(S11&gt;0,T11/S11,0)</f>
        <v>0.12069308118216755</v>
      </c>
      <c r="V11" s="53">
        <v>42779.75</v>
      </c>
      <c r="W11" s="55">
        <f t="shared" ref="W11:W31" si="3">IF(S11&gt;0,V11/S11,0)</f>
        <v>7.8002411123682905E-2</v>
      </c>
      <c r="X11" s="53">
        <v>42779.75</v>
      </c>
      <c r="Y11" s="55">
        <f t="shared" ref="Y11:Y31" si="4">IF(S11&gt;0,X11/S11,0)</f>
        <v>7.8002411123682905E-2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v>501</v>
      </c>
      <c r="M12" s="23">
        <v>28062.799999999999</v>
      </c>
      <c r="N12" s="23"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v>0</v>
      </c>
      <c r="U12" s="25">
        <f t="shared" si="2"/>
        <v>0</v>
      </c>
      <c r="V12" s="23">
        <v>0</v>
      </c>
      <c r="W12" s="25">
        <f t="shared" si="3"/>
        <v>0</v>
      </c>
      <c r="X12" s="23"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v>3</v>
      </c>
      <c r="M13" s="53">
        <v>205859.41</v>
      </c>
      <c r="N13" s="53"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v>5878.6</v>
      </c>
      <c r="U13" s="55">
        <f t="shared" si="2"/>
        <v>2.855596609405282E-2</v>
      </c>
      <c r="V13" s="53">
        <v>5878.6</v>
      </c>
      <c r="W13" s="55">
        <f t="shared" si="3"/>
        <v>2.855596609405282E-2</v>
      </c>
      <c r="X13" s="53">
        <v>5878.6</v>
      </c>
      <c r="Y13" s="55">
        <f t="shared" si="4"/>
        <v>2.855596609405282E-2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v>2300004</v>
      </c>
      <c r="M14" s="23">
        <v>0</v>
      </c>
      <c r="N14" s="23"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v>0</v>
      </c>
      <c r="U14" s="25">
        <f t="shared" si="2"/>
        <v>0</v>
      </c>
      <c r="V14" s="23">
        <v>0</v>
      </c>
      <c r="W14" s="25">
        <f t="shared" si="3"/>
        <v>0</v>
      </c>
      <c r="X14" s="23"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v>66142046.530000001</v>
      </c>
      <c r="M15" s="53">
        <v>104078500.59999999</v>
      </c>
      <c r="N15" s="53">
        <v>8440841.5099999998</v>
      </c>
      <c r="O15" s="53">
        <f t="shared" si="0"/>
        <v>161779705.62</v>
      </c>
      <c r="P15" s="53">
        <f>dados!X7</f>
        <v>0</v>
      </c>
      <c r="Q15" s="53">
        <f>dados!Y7</f>
        <v>0</v>
      </c>
      <c r="R15" s="53">
        <f>dados!T7</f>
        <v>0</v>
      </c>
      <c r="S15" s="53">
        <f t="shared" si="1"/>
        <v>161779705.62</v>
      </c>
      <c r="T15" s="53">
        <v>90478606</v>
      </c>
      <c r="U15" s="55">
        <f t="shared" si="2"/>
        <v>0.55927043292143674</v>
      </c>
      <c r="V15" s="53">
        <v>90478606</v>
      </c>
      <c r="W15" s="55">
        <f t="shared" si="3"/>
        <v>0.55927043292143674</v>
      </c>
      <c r="X15" s="53">
        <v>90454026</v>
      </c>
      <c r="Y15" s="55">
        <f t="shared" si="4"/>
        <v>0.55911849791879975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v>5472593.7000000002</v>
      </c>
      <c r="M16" s="23">
        <v>25865380.09</v>
      </c>
      <c r="N16" s="23">
        <v>3345598.99</v>
      </c>
      <c r="O16" s="23">
        <f t="shared" si="0"/>
        <v>27992374.799999997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27992374.799999997</v>
      </c>
      <c r="T16" s="23">
        <v>16860281</v>
      </c>
      <c r="U16" s="25">
        <f t="shared" si="2"/>
        <v>0.6023169209637762</v>
      </c>
      <c r="V16" s="23">
        <v>16860281</v>
      </c>
      <c r="W16" s="25">
        <f t="shared" si="3"/>
        <v>0.6023169209637762</v>
      </c>
      <c r="X16" s="23">
        <v>16845957</v>
      </c>
      <c r="Y16" s="25">
        <f t="shared" si="4"/>
        <v>0.6018052101817386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v>55880</v>
      </c>
      <c r="M17" s="53">
        <v>0</v>
      </c>
      <c r="N17" s="53"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v>0</v>
      </c>
      <c r="U17" s="55">
        <f t="shared" si="2"/>
        <v>0</v>
      </c>
      <c r="V17" s="53">
        <v>0</v>
      </c>
      <c r="W17" s="55">
        <f t="shared" si="3"/>
        <v>0</v>
      </c>
      <c r="X17" s="53"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v>130068.75</v>
      </c>
      <c r="M18" s="23">
        <v>0</v>
      </c>
      <c r="N18" s="23"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v>0</v>
      </c>
      <c r="U18" s="25">
        <f t="shared" si="2"/>
        <v>0</v>
      </c>
      <c r="V18" s="23">
        <v>0</v>
      </c>
      <c r="W18" s="25">
        <f t="shared" si="3"/>
        <v>0</v>
      </c>
      <c r="X18" s="23"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v>220000</v>
      </c>
      <c r="M19" s="53">
        <v>0</v>
      </c>
      <c r="N19" s="53"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v>0</v>
      </c>
      <c r="U19" s="55">
        <f t="shared" si="2"/>
        <v>0</v>
      </c>
      <c r="V19" s="53">
        <v>0</v>
      </c>
      <c r="W19" s="55">
        <f t="shared" si="3"/>
        <v>0</v>
      </c>
      <c r="X19" s="53"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v>19521161.579999998</v>
      </c>
      <c r="M20" s="23">
        <v>13730657.27</v>
      </c>
      <c r="N20" s="23">
        <v>6861454.5599999996</v>
      </c>
      <c r="O20" s="23">
        <f t="shared" si="0"/>
        <v>26390364.289999999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26390364.289999999</v>
      </c>
      <c r="T20" s="23">
        <v>18546879</v>
      </c>
      <c r="U20" s="25">
        <f t="shared" si="2"/>
        <v>0.70278980601370089</v>
      </c>
      <c r="V20" s="23">
        <v>18546879</v>
      </c>
      <c r="W20" s="25">
        <f t="shared" si="3"/>
        <v>0.70278980601370089</v>
      </c>
      <c r="X20" s="23">
        <v>18546879</v>
      </c>
      <c r="Y20" s="25">
        <f t="shared" si="4"/>
        <v>0.70278980601370089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v>138924.6</v>
      </c>
      <c r="M21" s="53">
        <v>0</v>
      </c>
      <c r="N21" s="53"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v>147896</v>
      </c>
      <c r="M22" s="23">
        <v>0</v>
      </c>
      <c r="N22" s="23"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v>914528.24</v>
      </c>
      <c r="M23" s="53">
        <v>119034.4</v>
      </c>
      <c r="N23" s="53"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v>71045.149999999994</v>
      </c>
      <c r="U23" s="55">
        <f t="shared" si="2"/>
        <v>0.76262250560869049</v>
      </c>
      <c r="V23" s="53">
        <v>71045.149999999994</v>
      </c>
      <c r="W23" s="55">
        <f t="shared" si="3"/>
        <v>0.76262250560869049</v>
      </c>
      <c r="X23" s="53">
        <f>dados!W15</f>
        <v>71045.149999999994</v>
      </c>
      <c r="Y23" s="55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v>0</v>
      </c>
      <c r="M24" s="23">
        <v>81309.13</v>
      </c>
      <c r="N24" s="23"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v>0</v>
      </c>
      <c r="U24" s="25">
        <f t="shared" si="2"/>
        <v>0</v>
      </c>
      <c r="V24" s="23"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v>450005</v>
      </c>
      <c r="M25" s="53">
        <v>78916.740000000005</v>
      </c>
      <c r="N25" s="53"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v>349.57</v>
      </c>
      <c r="U25" s="55">
        <f t="shared" si="2"/>
        <v>0.75603953543699531</v>
      </c>
      <c r="V25" s="53">
        <v>349.57</v>
      </c>
      <c r="W25" s="55">
        <f t="shared" si="3"/>
        <v>0.75603953543699531</v>
      </c>
      <c r="X25" s="53">
        <f>dados!W17</f>
        <v>349.57</v>
      </c>
      <c r="Y25" s="55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v>0</v>
      </c>
      <c r="M26" s="23">
        <v>100810.08</v>
      </c>
      <c r="N26" s="23"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v>51742.879999999997</v>
      </c>
      <c r="U26" s="25">
        <f t="shared" si="2"/>
        <v>0.76263075574358397</v>
      </c>
      <c r="V26" s="23"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v>1</v>
      </c>
      <c r="M27" s="53">
        <v>0</v>
      </c>
      <c r="N27" s="53"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v>0</v>
      </c>
      <c r="U27" s="55">
        <f t="shared" si="2"/>
        <v>0</v>
      </c>
      <c r="V27" s="53">
        <v>0</v>
      </c>
      <c r="W27" s="55">
        <f t="shared" si="3"/>
        <v>0</v>
      </c>
      <c r="X27" s="53"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v>1020001</v>
      </c>
      <c r="M28" s="23">
        <v>0</v>
      </c>
      <c r="N28" s="23">
        <v>0</v>
      </c>
      <c r="O28" s="23">
        <f t="shared" si="0"/>
        <v>1020001</v>
      </c>
      <c r="P28" s="23">
        <f>dados!X20</f>
        <v>0</v>
      </c>
      <c r="Q28" s="23">
        <f>dados!Y20</f>
        <v>0</v>
      </c>
      <c r="R28" s="23">
        <f>dados!T20</f>
        <v>0</v>
      </c>
      <c r="S28" s="23">
        <f t="shared" si="1"/>
        <v>1020001</v>
      </c>
      <c r="T28" s="23">
        <v>0</v>
      </c>
      <c r="U28" s="25">
        <f t="shared" si="2"/>
        <v>0</v>
      </c>
      <c r="V28" s="23">
        <v>0</v>
      </c>
      <c r="W28" s="25">
        <f t="shared" si="3"/>
        <v>0</v>
      </c>
      <c r="X28" s="23">
        <v>0</v>
      </c>
      <c r="Y28" s="25">
        <f t="shared" si="4"/>
        <v>0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v>10425199.59</v>
      </c>
      <c r="M29" s="53">
        <v>546168.41</v>
      </c>
      <c r="N29" s="53">
        <v>7477309.25</v>
      </c>
      <c r="O29" s="53">
        <f t="shared" si="0"/>
        <v>3494058.75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3494058.75</v>
      </c>
      <c r="T29" s="53">
        <v>901715.3</v>
      </c>
      <c r="U29" s="55">
        <f t="shared" si="2"/>
        <v>0.25807101841089536</v>
      </c>
      <c r="V29" s="53">
        <v>791369.7</v>
      </c>
      <c r="W29" s="55">
        <f t="shared" si="3"/>
        <v>0.22649009550855434</v>
      </c>
      <c r="X29" s="53">
        <v>767665.3</v>
      </c>
      <c r="Y29" s="55">
        <f t="shared" si="4"/>
        <v>0.21970589361154846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v>2</v>
      </c>
      <c r="M30" s="23">
        <v>0</v>
      </c>
      <c r="N30" s="23"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v>0</v>
      </c>
      <c r="U30" s="25">
        <f t="shared" si="2"/>
        <v>0</v>
      </c>
      <c r="V30" s="23">
        <v>0</v>
      </c>
      <c r="W30" s="25">
        <f t="shared" si="3"/>
        <v>0</v>
      </c>
      <c r="X30" s="23"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v>1145000</v>
      </c>
      <c r="M31" s="53">
        <v>0</v>
      </c>
      <c r="N31" s="53">
        <v>924496.53</v>
      </c>
      <c r="O31" s="53">
        <f t="shared" si="0"/>
        <v>220503.46999999997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220503.46999999997</v>
      </c>
      <c r="T31" s="53">
        <v>3204</v>
      </c>
      <c r="U31" s="55">
        <f t="shared" si="2"/>
        <v>1.4530383580811677E-2</v>
      </c>
      <c r="V31" s="53">
        <v>2350</v>
      </c>
      <c r="W31" s="55">
        <f t="shared" si="3"/>
        <v>1.0657428656338154E-2</v>
      </c>
      <c r="X31" s="53">
        <v>2350</v>
      </c>
      <c r="Y31" s="55">
        <f t="shared" si="4"/>
        <v>1.0657428656338154E-2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v>1</v>
      </c>
      <c r="M32" s="29">
        <v>0</v>
      </c>
      <c r="N32" s="29"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v>0</v>
      </c>
      <c r="U32" s="28">
        <f>IF(S32&gt;0,T32/S32,0)</f>
        <v>0</v>
      </c>
      <c r="V32" s="29">
        <v>0</v>
      </c>
      <c r="W32" s="28">
        <f>IF(S32&gt;0,V32/S32,0)</f>
        <v>0</v>
      </c>
      <c r="X32" s="29"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v>245063.55</v>
      </c>
      <c r="M33" s="53">
        <v>99453.34</v>
      </c>
      <c r="N33" s="53"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v>12000</v>
      </c>
      <c r="U33" s="55">
        <f t="shared" ref="U33:U45" si="7">IF(S33&gt;0,T33/S33,0)</f>
        <v>0.24129493338952804</v>
      </c>
      <c r="V33" s="53">
        <v>12000</v>
      </c>
      <c r="W33" s="55">
        <f t="shared" ref="W33:W45" si="8">IF(S33&gt;0,V33/S33,0)</f>
        <v>0.24129493338952804</v>
      </c>
      <c r="X33" s="53">
        <v>0</v>
      </c>
      <c r="Y33" s="55">
        <f t="shared" ref="Y33:Y45" si="9">IF(S33&gt;0,X33/S33,0)</f>
        <v>0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v>145097.35999999999</v>
      </c>
      <c r="M34" s="23">
        <v>2435.48</v>
      </c>
      <c r="N34" s="23"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v>0</v>
      </c>
      <c r="U34" s="25">
        <f t="shared" si="7"/>
        <v>0</v>
      </c>
      <c r="V34" s="23">
        <v>0</v>
      </c>
      <c r="W34" s="25">
        <f t="shared" si="8"/>
        <v>0</v>
      </c>
      <c r="X34" s="23"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v>2</v>
      </c>
      <c r="M35" s="53">
        <v>113390.08</v>
      </c>
      <c r="N35" s="53"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v>20601.14</v>
      </c>
      <c r="U35" s="55">
        <f t="shared" si="7"/>
        <v>0.18168059003768164</v>
      </c>
      <c r="V35" s="53">
        <v>0</v>
      </c>
      <c r="W35" s="55">
        <f t="shared" si="8"/>
        <v>0</v>
      </c>
      <c r="X35" s="53">
        <v>0</v>
      </c>
      <c r="Y35" s="55">
        <f t="shared" si="9"/>
        <v>0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v>112873.71</v>
      </c>
      <c r="M36" s="23">
        <v>0</v>
      </c>
      <c r="N36" s="23"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v>77799008.120000005</v>
      </c>
      <c r="M37" s="53">
        <v>0</v>
      </c>
      <c r="N37" s="53">
        <v>77799003.099999994</v>
      </c>
      <c r="O37" s="53">
        <f t="shared" si="5"/>
        <v>5.0200000107288361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5.0200000107288361</v>
      </c>
      <c r="T37" s="53">
        <v>0</v>
      </c>
      <c r="U37" s="55">
        <f t="shared" si="7"/>
        <v>0</v>
      </c>
      <c r="V37" s="53">
        <v>0</v>
      </c>
      <c r="W37" s="55">
        <f t="shared" si="8"/>
        <v>0</v>
      </c>
      <c r="X37" s="53"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v>1320001</v>
      </c>
      <c r="M38" s="23">
        <v>0</v>
      </c>
      <c r="N38" s="23"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v>0</v>
      </c>
      <c r="U38" s="25">
        <f t="shared" si="7"/>
        <v>0</v>
      </c>
      <c r="V38" s="23">
        <v>0</v>
      </c>
      <c r="W38" s="25">
        <f t="shared" si="8"/>
        <v>0</v>
      </c>
      <c r="X38" s="23"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v>4157100.85</v>
      </c>
      <c r="M39" s="53">
        <v>0</v>
      </c>
      <c r="N39" s="53">
        <v>1299099.8500000001</v>
      </c>
      <c r="O39" s="53">
        <f t="shared" si="5"/>
        <v>2858001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2858001</v>
      </c>
      <c r="T39" s="53">
        <v>0</v>
      </c>
      <c r="U39" s="55">
        <f t="shared" si="7"/>
        <v>0</v>
      </c>
      <c r="V39" s="53">
        <v>0</v>
      </c>
      <c r="W39" s="55">
        <f t="shared" si="8"/>
        <v>0</v>
      </c>
      <c r="X39" s="53"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v>10882500</v>
      </c>
      <c r="M40" s="23">
        <v>0</v>
      </c>
      <c r="N40" s="23"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v>0</v>
      </c>
      <c r="U40" s="25">
        <f t="shared" si="7"/>
        <v>0</v>
      </c>
      <c r="V40" s="23">
        <v>0</v>
      </c>
      <c r="W40" s="25">
        <f t="shared" si="8"/>
        <v>0</v>
      </c>
      <c r="X40" s="23"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v>10515834.300000001</v>
      </c>
      <c r="M41" s="53">
        <v>0</v>
      </c>
      <c r="N41" s="53"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v>773499.4</v>
      </c>
      <c r="U41" s="55">
        <f t="shared" si="7"/>
        <v>0.9999974402114179</v>
      </c>
      <c r="V41" s="53">
        <v>773461.4</v>
      </c>
      <c r="W41" s="55">
        <f t="shared" si="8"/>
        <v>0.99994831295582076</v>
      </c>
      <c r="X41" s="53">
        <v>773461.4</v>
      </c>
      <c r="Y41" s="55">
        <f t="shared" si="9"/>
        <v>0.99994831295582076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v>919000</v>
      </c>
      <c r="M42" s="23">
        <v>0</v>
      </c>
      <c r="N42" s="23"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v>0</v>
      </c>
      <c r="U42" s="25">
        <f t="shared" si="7"/>
        <v>0</v>
      </c>
      <c r="V42" s="23">
        <v>0</v>
      </c>
      <c r="W42" s="25">
        <f t="shared" si="8"/>
        <v>0</v>
      </c>
      <c r="X42" s="23"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v>316555.39</v>
      </c>
      <c r="M43" s="53">
        <v>0</v>
      </c>
      <c r="N43" s="53"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v>0</v>
      </c>
      <c r="U43" s="55">
        <f t="shared" si="7"/>
        <v>0</v>
      </c>
      <c r="V43" s="53">
        <v>0</v>
      </c>
      <c r="W43" s="55">
        <f t="shared" si="8"/>
        <v>0</v>
      </c>
      <c r="X43" s="53"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v>791540</v>
      </c>
      <c r="M44" s="23">
        <v>0</v>
      </c>
      <c r="N44" s="23"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v>0</v>
      </c>
      <c r="U44" s="25">
        <f t="shared" si="7"/>
        <v>0</v>
      </c>
      <c r="V44" s="23">
        <v>0</v>
      </c>
      <c r="W44" s="25">
        <f t="shared" si="8"/>
        <v>0</v>
      </c>
      <c r="X44" s="23"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v>921686.11</v>
      </c>
      <c r="M45" s="53">
        <v>0</v>
      </c>
      <c r="N45" s="53"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v>4051.61</v>
      </c>
      <c r="W45" s="55">
        <f t="shared" si="8"/>
        <v>1.0000000000000036</v>
      </c>
      <c r="X45" s="53"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v>7856533.3300000001</v>
      </c>
      <c r="M46" s="23">
        <v>0</v>
      </c>
      <c r="N46" s="23"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v>0</v>
      </c>
      <c r="W46" s="25">
        <f t="shared" ref="W46:W49" si="13">IF(S46&gt;0,V46/S46,0)</f>
        <v>0</v>
      </c>
      <c r="X46" s="23"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v>8357876.5599999996</v>
      </c>
      <c r="M47" s="53">
        <v>11088350.550000001</v>
      </c>
      <c r="N47" s="53">
        <v>7630000</v>
      </c>
      <c r="O47" s="53">
        <f t="shared" si="10"/>
        <v>11816227.109999999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11816227.109999999</v>
      </c>
      <c r="T47" s="53">
        <v>9882483</v>
      </c>
      <c r="U47" s="55">
        <f t="shared" si="12"/>
        <v>0.83634843067941</v>
      </c>
      <c r="V47" s="53">
        <v>6868443</v>
      </c>
      <c r="W47" s="55">
        <f t="shared" si="13"/>
        <v>0.58127208761816029</v>
      </c>
      <c r="X47" s="53">
        <v>6643694</v>
      </c>
      <c r="Y47" s="55">
        <f t="shared" si="14"/>
        <v>0.56225171860292722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v>1950001</v>
      </c>
      <c r="M48" s="23">
        <v>7872572.6600000001</v>
      </c>
      <c r="N48" s="23">
        <v>500000</v>
      </c>
      <c r="O48" s="23">
        <f t="shared" si="10"/>
        <v>9322573.6600000001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9322573.6600000001</v>
      </c>
      <c r="T48" s="23">
        <v>6677498</v>
      </c>
      <c r="U48" s="25">
        <f t="shared" si="12"/>
        <v>0.71627194844819275</v>
      </c>
      <c r="V48" s="23">
        <v>4532414</v>
      </c>
      <c r="W48" s="25">
        <f t="shared" si="13"/>
        <v>0.48617626047269008</v>
      </c>
      <c r="X48" s="23">
        <v>4532414</v>
      </c>
      <c r="Y48" s="25">
        <f t="shared" si="14"/>
        <v>0.48617626047269008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v>700000</v>
      </c>
      <c r="M49" s="53">
        <v>4096960.22</v>
      </c>
      <c r="N49" s="53"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v>1062159</v>
      </c>
      <c r="U49" s="55">
        <f t="shared" si="12"/>
        <v>0.23105681780296108</v>
      </c>
      <c r="V49" s="53">
        <v>1062159</v>
      </c>
      <c r="W49" s="55">
        <f t="shared" si="13"/>
        <v>0.23105681780296108</v>
      </c>
      <c r="X49" s="53">
        <v>1062159</v>
      </c>
      <c r="Y49" s="55">
        <f t="shared" si="14"/>
        <v>0.23105681780296108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v>140000</v>
      </c>
      <c r="M50" s="23">
        <v>0</v>
      </c>
      <c r="N50" s="23"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v>0</v>
      </c>
      <c r="U50" s="25">
        <f t="shared" ref="U50:U51" si="17">IF(S50&gt;0,T50/S50,0)</f>
        <v>0</v>
      </c>
      <c r="V50" s="23">
        <v>0</v>
      </c>
      <c r="W50" s="25">
        <f t="shared" ref="W50:W51" si="18">IF(S50&gt;0,V50/S50,0)</f>
        <v>0</v>
      </c>
      <c r="X50" s="23"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v>125000</v>
      </c>
      <c r="M51" s="53">
        <v>0</v>
      </c>
      <c r="N51" s="53"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v>1200</v>
      </c>
      <c r="U51" s="55">
        <f t="shared" si="17"/>
        <v>9.5999999999999992E-3</v>
      </c>
      <c r="V51" s="53">
        <v>0</v>
      </c>
      <c r="W51" s="55">
        <f t="shared" si="18"/>
        <v>0</v>
      </c>
      <c r="X51" s="53"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v>417519.5</v>
      </c>
      <c r="M52" s="23">
        <v>1799932.16</v>
      </c>
      <c r="N52" s="23"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v>0</v>
      </c>
      <c r="U52" s="25">
        <f t="shared" ref="U52" si="22">IF(S52&gt;0,T52/S52,0)</f>
        <v>0</v>
      </c>
      <c r="V52" s="23">
        <v>0</v>
      </c>
      <c r="W52" s="25">
        <f t="shared" ref="W52" si="23">IF(S52&gt;0,V52/S52,0)</f>
        <v>0</v>
      </c>
      <c r="X52" s="23">
        <v>0</v>
      </c>
      <c r="Y52" s="25">
        <f t="shared" ref="Y52" si="24">IF(S52&gt;0,X52/S52,0)</f>
        <v>0</v>
      </c>
    </row>
    <row r="53" spans="2:25" ht="18" customHeight="1" thickBot="1">
      <c r="B53" s="60" t="s">
        <v>46</v>
      </c>
      <c r="C53" s="61"/>
      <c r="D53" s="61"/>
      <c r="E53" s="61"/>
      <c r="F53" s="61"/>
      <c r="G53" s="61"/>
      <c r="H53" s="61"/>
      <c r="I53" s="61"/>
      <c r="J53" s="61"/>
      <c r="K53" s="62"/>
      <c r="L53" s="56">
        <f t="shared" ref="L53:T53" si="25">SUM(L10:L52)</f>
        <v>235780509.77000001</v>
      </c>
      <c r="M53" s="56">
        <f t="shared" si="25"/>
        <v>170792010.92000002</v>
      </c>
      <c r="N53" s="56">
        <f t="shared" si="25"/>
        <v>141490484.46999997</v>
      </c>
      <c r="O53" s="56">
        <f t="shared" si="25"/>
        <v>265082036.22</v>
      </c>
      <c r="P53" s="56">
        <f t="shared" si="25"/>
        <v>0</v>
      </c>
      <c r="Q53" s="56">
        <f t="shared" si="25"/>
        <v>0</v>
      </c>
      <c r="R53" s="56">
        <f t="shared" si="25"/>
        <v>0</v>
      </c>
      <c r="S53" s="56">
        <f t="shared" si="25"/>
        <v>265082036.22</v>
      </c>
      <c r="T53" s="56">
        <f t="shared" si="25"/>
        <v>145449574</v>
      </c>
      <c r="U53" s="57">
        <f t="shared" ref="U53" si="26">IF(S53&gt;0,T53/S53,0)</f>
        <v>0.54869645666704769</v>
      </c>
      <c r="V53" s="58">
        <f>SUM(V10:V52)</f>
        <v>140112559.47</v>
      </c>
      <c r="W53" s="57">
        <f t="shared" ref="W53" si="27">IF(S53&gt;0,V53/S53,0)</f>
        <v>0.5285630119187561</v>
      </c>
      <c r="X53" s="58">
        <f>SUM(X10:X52)</f>
        <v>139813202.06999999</v>
      </c>
      <c r="Y53" s="57">
        <f t="shared" ref="Y53" si="28">IF(S53&gt;0,X53/S53,0)</f>
        <v>0.52743371095114333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53:K53"/>
    <mergeCell ref="D8:D9"/>
    <mergeCell ref="E8:E9"/>
    <mergeCell ref="F8:G8"/>
    <mergeCell ref="H8:H9"/>
    <mergeCell ref="I8:J8"/>
    <mergeCell ref="K8:K9"/>
  </mergeCells>
  <pageMargins left="0.51181102362204722" right="0.51181102362204722" top="0.78740157480314965" bottom="0.78740157480314965" header="0.31496062992125984" footer="0.31496062992125984"/>
  <pageSetup paperSize="9" scale="37" fitToHeight="0" orientation="landscape" r:id="rId1"/>
  <headerFooter>
    <oddFooter>Página &amp;P de &amp;N</oddFooter>
  </headerFooter>
  <webPublishItems count="5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julho\Anexo_II_JULH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2016-08-23T13:31:31Z</cp:lastPrinted>
  <dcterms:created xsi:type="dcterms:W3CDTF">2015-11-24T16:00:25Z</dcterms:created>
  <dcterms:modified xsi:type="dcterms:W3CDTF">2017-01-17T19:36:26Z</dcterms:modified>
</cp:coreProperties>
</file>