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795" windowWidth="10650" windowHeight="6540" tabRatio="842" activeTab="2"/>
  </bookViews>
  <sheets>
    <sheet name="Anexo I - Pessoal" sheetId="1" r:id="rId1"/>
    <sheet name="Anexo VII - Serv de Terceiros" sheetId="2" r:id="rId2"/>
    <sheet name="Anexo VIII - Limites" sheetId="3" r:id="rId3"/>
  </sheets>
  <externalReferences>
    <externalReference r:id="rId6"/>
    <externalReference r:id="rId7"/>
    <externalReference r:id="rId8"/>
  </externalReferences>
  <definedNames>
    <definedName name="_xlnm.Print_Area" localSheetId="0">'Anexo I - Pessoal'!$A$1:$I$52</definedName>
    <definedName name="_xlnm.Print_Area" localSheetId="1">'Anexo VII - Serv de Terceiros'!$A$1:$D$44</definedName>
    <definedName name="_xlnm.Print_Area" localSheetId="2">'Anexo VIII - Limites'!$A$1:$C$59</definedName>
    <definedName name="Detalhes_do_Demonstrativo_MDE">'[3]Anexo X - ENSINO'!#REF!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RF">#REF!</definedName>
    <definedName name="PESSOAL">#REF!,#REF!</definedName>
    <definedName name="Planilha_1ÁreaTotal" localSheetId="0">'Anexo I - Pessoal'!#REF!,'Anexo I - Pessoal'!#REF!</definedName>
    <definedName name="Planilha_1ÁreaTotal" localSheetId="1">#REF!,#REF!</definedName>
    <definedName name="Planilha_1ÁreaTotal" localSheetId="2">#REF!,#REF!</definedName>
    <definedName name="Planilha_1ÁreaTotal">#REF!,#REF!</definedName>
    <definedName name="Planilha_1CabGráfico" localSheetId="0">'Anexo I - Pessoal'!#REF!</definedName>
    <definedName name="Planilha_1CabGráfico" localSheetId="1">#REF!</definedName>
    <definedName name="Planilha_1CabGráfico" localSheetId="2">#REF!</definedName>
    <definedName name="Planilha_1CabGráfico">#REF!</definedName>
    <definedName name="Planilha_1TítCols" localSheetId="0">'Anexo I - Pessoal'!#REF!,'Anexo I - Pessoal'!#REF!</definedName>
    <definedName name="Planilha_1TítCols" localSheetId="1">#REF!,#REF!</definedName>
    <definedName name="Planilha_1TítCols" localSheetId="2">#REF!,#REF!</definedName>
    <definedName name="Planilha_1TítCols">#REF!,#REF!</definedName>
    <definedName name="Planilha_1TítLins" localSheetId="0">'Anexo I - Pessoal'!#REF!</definedName>
    <definedName name="Planilha_1TítLins" localSheetId="1">#REF!</definedName>
    <definedName name="Planilha_1TítLins" localSheetId="2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<sst xmlns="http://schemas.openxmlformats.org/spreadsheetml/2006/main" count="106" uniqueCount="78">
  <si>
    <t>RELATÓRIO DE GESTÃO FISCAL</t>
  </si>
  <si>
    <t>R$ Milhares</t>
  </si>
  <si>
    <t>RECEITA CORRENTE LÍQUIDA - RCL</t>
  </si>
  <si>
    <t>ESPECIFICAÇÃO</t>
  </si>
  <si>
    <t>Limite</t>
  </si>
  <si>
    <t>OPERAÇÕES DE CRÉDITO</t>
  </si>
  <si>
    <t>VALOR</t>
  </si>
  <si>
    <t>ORÇAMENTOS FISCAL E DA SEGURIDADE SOCIAL</t>
  </si>
  <si>
    <t>RESTOS A PAGAR</t>
  </si>
  <si>
    <t>Exercícios</t>
  </si>
  <si>
    <t>Serviços de Consultorias</t>
  </si>
  <si>
    <t>Outros Serviços de Terceiros - Pessoa Física</t>
  </si>
  <si>
    <t>Locação de Mão-de-Obra</t>
  </si>
  <si>
    <t>Arrendamento Mercantil</t>
  </si>
  <si>
    <t>Outros Serviços de Terceiros - Pessoa Jurídica</t>
  </si>
  <si>
    <t>Nota:</t>
  </si>
  <si>
    <t xml:space="preserve"> LRF, art. 72 - Anexo VII</t>
  </si>
  <si>
    <t>% SOBRE A RCL</t>
  </si>
  <si>
    <t>SERVIÇOS DE TERCEIROS</t>
  </si>
  <si>
    <t>LRF, art. 54 - Anexo VIII</t>
  </si>
  <si>
    <t>DEMONSTRATIVO DOS LIMITES</t>
  </si>
  <si>
    <t>Limite Prudencial  (§ único, art. 22 da LRF)</t>
  </si>
  <si>
    <t xml:space="preserve">Limite Permitido (art. 71 da LRF) </t>
  </si>
  <si>
    <t>Limite Legal (incisos I, II e III, art. 20 da LRF)</t>
  </si>
  <si>
    <t>Dívida Consolidada Líquida</t>
  </si>
  <si>
    <t xml:space="preserve">DEMONSTRATIVO DA DESPESA COM PESSOAL </t>
  </si>
  <si>
    <t>Limite Definido por Resolução do Senado Federal</t>
  </si>
  <si>
    <t xml:space="preserve">DÍVIDA </t>
  </si>
  <si>
    <t>DESPESA COM PESSOAL</t>
  </si>
  <si>
    <t>Total da Despesa Líquida com Pessoal nos 12 Últimos Meses</t>
  </si>
  <si>
    <t xml:space="preserve">DEMONSTRATIVO DA DESPESA COM SERVIÇOS DE TERCEIROS </t>
  </si>
  <si>
    <t>DESPESA COM SERVIÇOS DE TERCEIROS</t>
  </si>
  <si>
    <t>TOTAL DA DESPESA COM SERVIÇOS DE TERCEIROS</t>
  </si>
  <si>
    <t>% do TOTAL DA DESPESA COM SERVIÇOS DE TERCEIROS sobre a RCL</t>
  </si>
  <si>
    <t>Total da Despesa com Serviços de Terceiros</t>
  </si>
  <si>
    <t>Limite, Calculado com Base no Exercício de 1999, do Total da Despesa com Serviços de Terceiros  (art. 72 da LRF)</t>
  </si>
  <si>
    <t>Total das Garantias</t>
  </si>
  <si>
    <t>GARANTIAS DE VALORES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</si>
  <si>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</si>
  <si>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</si>
  <si>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</si>
  <si>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Definido p/ Senado Federal para Op. de Crédito por Antec. da Receita</t>
  </si>
  <si>
    <t>DESPESA LIQUIDADA</t>
  </si>
  <si>
    <t>Total da Despesa Líquida com Pessoal nos 12 Últimos Meses, deduzido o aumento previsto no inciso X, art. 37 da CF</t>
  </si>
  <si>
    <t>SUFICIÊNCIA ANTES DA INSCRIÇÃO EM RESTOS A PAGAR NÃO PROCESSADOS</t>
  </si>
  <si>
    <t>INSCRIÇÃO EM RESTOS A PAGAR NÃO PROCESSADOS</t>
  </si>
  <si>
    <t>Valor Apurado nos Demonstrativos respectivos</t>
  </si>
  <si>
    <t>TRIBUNAL DE JUSTIÇA DO ESTADO DO ACRE</t>
  </si>
  <si>
    <t>COORDENADORIA DE FINANÇAS</t>
  </si>
  <si>
    <t xml:space="preserve">FONTE: Balancete Orçamentario da Despesa/TJ e Demonstrativo da Receita Corrente Liquida da Sec. Exec. da Sec. Finanças e G. Pública do Estado.  </t>
  </si>
  <si>
    <t>FONTE: Balancete de Verificação dos Lançamentos Contabeis/TJAC</t>
  </si>
  <si>
    <t xml:space="preserve">                                                                                                                                              </t>
  </si>
  <si>
    <t>Dirce Oliveira Teodoro</t>
  </si>
  <si>
    <t>Coordenadora de Finanças</t>
  </si>
  <si>
    <t>Outras despesas de pessoal decorrentes de contratos de terceirização (art. 18, § 1º da LRF)</t>
  </si>
  <si>
    <t>DESPESAS NÃO COMPUTADAS (art. 19, § 1º da LRF) (II)</t>
  </si>
  <si>
    <t xml:space="preserve"> LRF, art. 55, inciso I, alínea "a" - Anexo I</t>
  </si>
  <si>
    <t xml:space="preserve">    Pessoal Ativo</t>
  </si>
  <si>
    <t xml:space="preserve">    Pessoal Inativo e Pensionistas</t>
  </si>
  <si>
    <t xml:space="preserve">    Contribuições Patronais</t>
  </si>
  <si>
    <t>RECEITA CORRENTE LÍQUIDA - RCL (V)</t>
  </si>
  <si>
    <t>% do TOTAL DA DESPESA COM PESSOAL PARA FINS DE APURAÇÃO DO LIMITE - TDP sobre a RCL (IV / V * 100)</t>
  </si>
  <si>
    <t>DESPESA BRUTA COM PESSOAL (I)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</si>
  <si>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</si>
  <si>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</si>
  <si>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</si>
  <si>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</si>
  <si>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TOTAL DA DESPESA COM PESSOAL PARA FINS DE APURAÇÃO DO LIMITE - TDP (IV) = (I - II + III)</t>
  </si>
  <si>
    <t>LIMITE MÁXIMO (incisos I, II e III, art. 20 da LRF) - 6%</t>
  </si>
  <si>
    <t>LIMITE PRUDENCIAL (parágrafo único, art. 22 da LRF) - 5,70%</t>
  </si>
  <si>
    <t>REPASSES PREVIDENCIÁRIOS AO REGIME PRÓPRIO DE PREVIDÊNCIA SOCIAL (III)</t>
  </si>
  <si>
    <t>MAIO/2005 A ABRIL/2006</t>
  </si>
  <si>
    <t>05/2005 a 04/2006</t>
  </si>
  <si>
    <t>Maio/2005 a Abril/2006</t>
  </si>
  <si>
    <t>Janeiro/2006 a Abril/2006</t>
  </si>
  <si>
    <t xml:space="preserve">                                                                                                                                                        </t>
  </si>
  <si>
    <t>Presidente/TJ</t>
  </si>
  <si>
    <t>Des. Samoel Martins Evangelista</t>
  </si>
</sst>
</file>

<file path=xl/styles.xml><?xml version="1.0" encoding="utf-8"?>
<styleSheet xmlns="http://schemas.openxmlformats.org/spreadsheetml/2006/main">
  <numFmts count="7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#,##0.0000_);\(#,##0.0000\)"/>
    <numFmt numFmtId="208" formatCode="#,##0.00000_);\(#,##0.00000\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_);_(* \(#,##0.0\);_(* &quot;-&quot;?_);_(@_)"/>
    <numFmt numFmtId="214" formatCode="\1\9\9\8"/>
    <numFmt numFmtId="215" formatCode="\1\9\9\8\ \ \ \1\9\9\9"/>
    <numFmt numFmtId="216" formatCode="\."/>
    <numFmt numFmtId="217" formatCode="0.000%"/>
    <numFmt numFmtId="218" formatCode="&quot;R$&quot;#,##0"/>
    <numFmt numFmtId="219" formatCode="yyyy"/>
    <numFmt numFmtId="220" formatCode="0.0000%"/>
    <numFmt numFmtId="221" formatCode="0.00000%"/>
    <numFmt numFmtId="222" formatCode="0.000000%"/>
    <numFmt numFmtId="223" formatCode="0.0000000%"/>
    <numFmt numFmtId="224" formatCode="_(* #,##0.00_);_(* \(#,##0.00\);_(* &quot;-&quot;?_);_(@_)"/>
    <numFmt numFmtId="225" formatCode="_(* #,##0.000_);_(* \(#,##0.000\);_(* &quot;-&quot;?_);_(@_)"/>
    <numFmt numFmtId="226" formatCode="_(* #,##0.000_);_(* \(#,##0.000\);_(* &quot;-&quot;???_);_(@_)"/>
    <numFmt numFmtId="227" formatCode="_(* #,##0.00_);_(* \(#,##0.00\);_(* &quot;-&quot;???_);_(@_)"/>
    <numFmt numFmtId="228" formatCode="_(* #,##0.0_);_(* \(#,##0.0\);_(* &quot;-&quot;???_);_(@_)"/>
    <numFmt numFmtId="229" formatCode="_(* #,##0_);_(* \(#,##0\);_(* &quot;-&quot;???_);_(@_)"/>
    <numFmt numFmtId="230" formatCode="mmmm"/>
    <numFmt numFmtId="231" formatCode="mmm\-yy"/>
    <numFmt numFmtId="232" formatCode="mmm"/>
    <numFmt numFmtId="233" formatCode="mmm/yyyy"/>
  </numFmts>
  <fonts count="1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vertic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7" fontId="0" fillId="0" borderId="0" xfId="0" applyNumberFormat="1" applyFont="1" applyAlignment="1">
      <alignment/>
    </xf>
    <xf numFmtId="0" fontId="3" fillId="0" borderId="4" xfId="0" applyFont="1" applyBorder="1" applyAlignment="1">
      <alignment horizontal="justify"/>
    </xf>
    <xf numFmtId="37" fontId="3" fillId="0" borderId="0" xfId="0" applyNumberFormat="1" applyFont="1" applyAlignment="1">
      <alignment/>
    </xf>
    <xf numFmtId="0" fontId="2" fillId="0" borderId="2" xfId="0" applyFont="1" applyBorder="1" applyAlignment="1">
      <alignment horizontal="left" indent="1"/>
    </xf>
    <xf numFmtId="183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83" fontId="1" fillId="0" borderId="6" xfId="0" applyNumberFormat="1" applyFont="1" applyBorder="1" applyAlignment="1">
      <alignment horizontal="center" wrapText="1"/>
    </xf>
    <xf numFmtId="37" fontId="1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 indent="1"/>
    </xf>
    <xf numFmtId="37" fontId="1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indent="1"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2" fillId="0" borderId="2" xfId="0" applyFont="1" applyBorder="1" applyAlignment="1">
      <alignment horizontal="left" wrapText="1" indent="1"/>
    </xf>
    <xf numFmtId="39" fontId="1" fillId="0" borderId="5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3" fontId="1" fillId="0" borderId="3" xfId="20" applyFont="1" applyBorder="1" applyAlignment="1">
      <alignment/>
    </xf>
    <xf numFmtId="43" fontId="1" fillId="0" borderId="1" xfId="20" applyFont="1" applyBorder="1" applyAlignment="1">
      <alignment horizontal="center" vertical="center"/>
    </xf>
    <xf numFmtId="43" fontId="1" fillId="0" borderId="3" xfId="20" applyNumberFormat="1" applyFont="1" applyBorder="1" applyAlignment="1">
      <alignment/>
    </xf>
    <xf numFmtId="37" fontId="11" fillId="0" borderId="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37" fontId="9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43" fontId="1" fillId="0" borderId="8" xfId="20" applyNumberFormat="1" applyFont="1" applyBorder="1" applyAlignment="1">
      <alignment vertical="center"/>
    </xf>
    <xf numFmtId="43" fontId="1" fillId="0" borderId="3" xfId="0" applyNumberFormat="1" applyFont="1" applyBorder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left" indent="2"/>
    </xf>
    <xf numFmtId="0" fontId="1" fillId="0" borderId="0" xfId="0" applyNumberFormat="1" applyFont="1" applyFill="1" applyAlignment="1">
      <alignment/>
    </xf>
    <xf numFmtId="8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191" fontId="3" fillId="0" borderId="0" xfId="20" applyNumberFormat="1" applyFont="1" applyFill="1" applyAlignment="1">
      <alignment/>
    </xf>
    <xf numFmtId="191" fontId="1" fillId="0" borderId="0" xfId="2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indent="1"/>
    </xf>
    <xf numFmtId="191" fontId="3" fillId="0" borderId="0" xfId="20" applyNumberFormat="1" applyFont="1" applyFill="1" applyBorder="1" applyAlignment="1">
      <alignment horizontal="left" indent="2"/>
    </xf>
    <xf numFmtId="0" fontId="1" fillId="0" borderId="9" xfId="0" applyNumberFormat="1" applyFont="1" applyFill="1" applyBorder="1" applyAlignment="1">
      <alignment horizontal="left" indent="1"/>
    </xf>
    <xf numFmtId="0" fontId="1" fillId="0" borderId="9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91" fontId="1" fillId="0" borderId="9" xfId="2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191" fontId="3" fillId="0" borderId="1" xfId="20" applyNumberFormat="1" applyFont="1" applyFill="1" applyBorder="1" applyAlignment="1">
      <alignment/>
    </xf>
    <xf numFmtId="191" fontId="1" fillId="0" borderId="1" xfId="20" applyNumberFormat="1" applyFont="1" applyFill="1" applyBorder="1" applyAlignment="1">
      <alignment/>
    </xf>
    <xf numFmtId="43" fontId="3" fillId="0" borderId="1" xfId="2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43" fontId="1" fillId="0" borderId="6" xfId="20" applyNumberFormat="1" applyFont="1" applyBorder="1" applyAlignment="1">
      <alignment/>
    </xf>
    <xf numFmtId="43" fontId="1" fillId="0" borderId="6" xfId="20" applyFont="1" applyBorder="1" applyAlignment="1">
      <alignment/>
    </xf>
    <xf numFmtId="43" fontId="1" fillId="0" borderId="1" xfId="20" applyFont="1" applyBorder="1" applyAlignment="1">
      <alignment vertical="center"/>
    </xf>
    <xf numFmtId="43" fontId="1" fillId="0" borderId="6" xfId="20" applyNumberFormat="1" applyFont="1" applyBorder="1" applyAlignment="1">
      <alignment vertical="center"/>
    </xf>
    <xf numFmtId="37" fontId="1" fillId="0" borderId="5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3" fontId="1" fillId="0" borderId="13" xfId="20" applyNumberFormat="1" applyFont="1" applyBorder="1" applyAlignment="1">
      <alignment horizontal="center" vertical="center"/>
    </xf>
    <xf numFmtId="43" fontId="1" fillId="0" borderId="14" xfId="2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142875</xdr:rowOff>
    </xdr:from>
    <xdr:to>
      <xdr:col>4</xdr:col>
      <xdr:colOff>714375</xdr:colOff>
      <xdr:row>5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42875"/>
          <a:ext cx="7143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571500</xdr:colOff>
      <xdr:row>36</xdr:row>
      <xdr:rowOff>114300</xdr:rowOff>
    </xdr:from>
    <xdr:to>
      <xdr:col>4</xdr:col>
      <xdr:colOff>419100</xdr:colOff>
      <xdr:row>40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476500" y="6200775"/>
          <a:ext cx="1752600" cy="590550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1</xdr:col>
      <xdr:colOff>142875</xdr:colOff>
      <xdr:row>5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1450"/>
          <a:ext cx="6572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1666875</xdr:colOff>
      <xdr:row>29</xdr:row>
      <xdr:rowOff>85725</xdr:rowOff>
    </xdr:from>
    <xdr:to>
      <xdr:col>1</xdr:col>
      <xdr:colOff>266700</xdr:colOff>
      <xdr:row>33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666875" y="4981575"/>
          <a:ext cx="1752600" cy="581025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2657475</xdr:colOff>
      <xdr:row>1</xdr:row>
      <xdr:rowOff>19050</xdr:rowOff>
    </xdr:from>
    <xdr:to>
      <xdr:col>1</xdr:col>
      <xdr:colOff>161925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975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1685925</xdr:colOff>
      <xdr:row>43</xdr:row>
      <xdr:rowOff>152400</xdr:rowOff>
    </xdr:from>
    <xdr:to>
      <xdr:col>1</xdr:col>
      <xdr:colOff>285750</xdr:colOff>
      <xdr:row>47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1685925" y="7229475"/>
          <a:ext cx="1752600" cy="581025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us%20documentos\Hwilkon\RECESS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L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-BALANCO ORCAMENT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2">
    <pageSetUpPr fitToPage="1"/>
  </sheetPr>
  <dimension ref="A5:IT52"/>
  <sheetViews>
    <sheetView showGridLines="0" zoomScale="80" zoomScaleNormal="80" workbookViewId="0" topLeftCell="A23">
      <selection activeCell="G40" sqref="G40"/>
    </sheetView>
  </sheetViews>
  <sheetFormatPr defaultColWidth="13.140625" defaultRowHeight="11.25" customHeight="1"/>
  <cols>
    <col min="1" max="9" width="14.28125" style="66" customWidth="1"/>
    <col min="10" max="16384" width="9.140625" style="63" customWidth="1"/>
  </cols>
  <sheetData>
    <row r="1" ht="12.75" customHeight="1"/>
    <row r="2" ht="12.75" customHeight="1"/>
    <row r="3" ht="12.75" customHeight="1"/>
    <row r="4" ht="12.75" customHeight="1"/>
    <row r="5" spans="1:9" ht="12.75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 customHeight="1">
      <c r="A6" s="101" t="s">
        <v>47</v>
      </c>
      <c r="B6" s="101"/>
      <c r="C6" s="101"/>
      <c r="D6" s="101"/>
      <c r="E6" s="101"/>
      <c r="F6" s="101"/>
      <c r="G6" s="101"/>
      <c r="H6" s="101"/>
      <c r="I6" s="101"/>
    </row>
    <row r="7" spans="1:9" ht="12.75" customHeight="1">
      <c r="A7" s="100" t="s">
        <v>0</v>
      </c>
      <c r="B7" s="100"/>
      <c r="C7" s="100"/>
      <c r="D7" s="100"/>
      <c r="E7" s="100"/>
      <c r="F7" s="100"/>
      <c r="G7" s="100"/>
      <c r="H7" s="100"/>
      <c r="I7" s="100"/>
    </row>
    <row r="8" spans="1:9" s="64" customFormat="1" ht="12.75" customHeight="1">
      <c r="A8" s="101" t="s">
        <v>25</v>
      </c>
      <c r="B8" s="101"/>
      <c r="C8" s="101"/>
      <c r="D8" s="101"/>
      <c r="E8" s="101"/>
      <c r="F8" s="101"/>
      <c r="G8" s="101"/>
      <c r="H8" s="101"/>
      <c r="I8" s="101"/>
    </row>
    <row r="9" spans="1:9" s="64" customFormat="1" ht="12.75" customHeight="1">
      <c r="A9" s="100" t="s">
        <v>7</v>
      </c>
      <c r="B9" s="100"/>
      <c r="C9" s="100"/>
      <c r="D9" s="100"/>
      <c r="E9" s="100"/>
      <c r="F9" s="100"/>
      <c r="G9" s="100"/>
      <c r="H9" s="100"/>
      <c r="I9" s="100"/>
    </row>
    <row r="10" spans="1:9" s="64" customFormat="1" ht="13.5" customHeight="1">
      <c r="A10" s="100" t="s">
        <v>71</v>
      </c>
      <c r="B10" s="100"/>
      <c r="C10" s="100"/>
      <c r="D10" s="100"/>
      <c r="E10" s="100"/>
      <c r="F10" s="100"/>
      <c r="G10" s="100"/>
      <c r="H10" s="100"/>
      <c r="I10" s="100"/>
    </row>
    <row r="11" ht="13.5" customHeight="1"/>
    <row r="12" spans="1:9" ht="13.5" customHeight="1">
      <c r="A12" s="66" t="s">
        <v>56</v>
      </c>
      <c r="I12" s="67" t="s">
        <v>1</v>
      </c>
    </row>
    <row r="13" spans="1:9" ht="13.5" customHeight="1">
      <c r="A13" s="94" t="s">
        <v>28</v>
      </c>
      <c r="B13" s="94"/>
      <c r="C13" s="94"/>
      <c r="D13" s="94"/>
      <c r="E13" s="94"/>
      <c r="F13" s="94"/>
      <c r="G13" s="94"/>
      <c r="H13" s="96" t="s">
        <v>42</v>
      </c>
      <c r="I13" s="97"/>
    </row>
    <row r="14" spans="1:9" ht="13.5" customHeight="1">
      <c r="A14" s="95"/>
      <c r="B14" s="95"/>
      <c r="C14" s="95"/>
      <c r="D14" s="95"/>
      <c r="E14" s="95"/>
      <c r="F14" s="95"/>
      <c r="G14" s="95"/>
      <c r="H14" s="98" t="s">
        <v>72</v>
      </c>
      <c r="I14" s="99"/>
    </row>
    <row r="15" spans="1:9" ht="13.5" customHeight="1">
      <c r="A15" s="68" t="s">
        <v>62</v>
      </c>
      <c r="B15" s="68"/>
      <c r="C15" s="68"/>
      <c r="D15" s="68"/>
      <c r="E15" s="68"/>
      <c r="F15" s="68"/>
      <c r="G15" s="68"/>
      <c r="H15" s="69"/>
      <c r="I15" s="70">
        <f>SUM(I16:I18)</f>
        <v>63491</v>
      </c>
    </row>
    <row r="16" spans="1:9" ht="13.5" customHeight="1">
      <c r="A16" s="68" t="s">
        <v>57</v>
      </c>
      <c r="B16" s="68"/>
      <c r="C16" s="68"/>
      <c r="D16" s="68"/>
      <c r="E16" s="68"/>
      <c r="F16" s="68"/>
      <c r="G16" s="68"/>
      <c r="H16" s="69"/>
      <c r="I16" s="71">
        <v>51473</v>
      </c>
    </row>
    <row r="17" spans="1:9" ht="13.5" customHeight="1">
      <c r="A17" s="68" t="s">
        <v>58</v>
      </c>
      <c r="B17" s="68"/>
      <c r="C17" s="68"/>
      <c r="D17" s="68"/>
      <c r="E17" s="68"/>
      <c r="F17" s="68"/>
      <c r="G17" s="68"/>
      <c r="H17" s="69"/>
      <c r="I17" s="71">
        <v>11362</v>
      </c>
    </row>
    <row r="18" spans="1:9" ht="13.5" customHeight="1">
      <c r="A18" s="72" t="s">
        <v>54</v>
      </c>
      <c r="B18" s="68"/>
      <c r="C18" s="68"/>
      <c r="D18" s="68"/>
      <c r="E18" s="68"/>
      <c r="F18" s="68"/>
      <c r="G18" s="68"/>
      <c r="H18" s="69"/>
      <c r="I18" s="71">
        <v>656</v>
      </c>
    </row>
    <row r="19" spans="1:254" ht="13.5" customHeight="1">
      <c r="A19" s="68" t="s">
        <v>55</v>
      </c>
      <c r="B19" s="68"/>
      <c r="C19" s="68"/>
      <c r="D19" s="68"/>
      <c r="E19" s="68"/>
      <c r="F19" s="68"/>
      <c r="G19" s="68"/>
      <c r="H19" s="69"/>
      <c r="I19" s="73">
        <f>SUM(I20:I23)</f>
        <v>754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9" ht="13.5" customHeight="1">
      <c r="A20" s="72" t="s">
        <v>63</v>
      </c>
      <c r="B20" s="68"/>
      <c r="C20" s="68"/>
      <c r="D20" s="68"/>
      <c r="E20" s="68"/>
      <c r="F20" s="68"/>
      <c r="G20" s="68"/>
      <c r="H20" s="69"/>
      <c r="I20" s="71">
        <v>191</v>
      </c>
    </row>
    <row r="21" spans="1:9" ht="13.5" customHeight="1">
      <c r="A21" s="72" t="s">
        <v>64</v>
      </c>
      <c r="B21" s="68"/>
      <c r="C21" s="68"/>
      <c r="D21" s="68"/>
      <c r="E21" s="68"/>
      <c r="F21" s="68"/>
      <c r="G21" s="68"/>
      <c r="H21" s="69"/>
      <c r="I21" s="71"/>
    </row>
    <row r="22" spans="1:9" ht="13.5" customHeight="1">
      <c r="A22" s="72" t="s">
        <v>65</v>
      </c>
      <c r="B22" s="68"/>
      <c r="C22" s="68"/>
      <c r="D22" s="68"/>
      <c r="E22" s="68"/>
      <c r="F22" s="68"/>
      <c r="G22" s="68"/>
      <c r="H22" s="69"/>
      <c r="I22" s="71">
        <v>563</v>
      </c>
    </row>
    <row r="23" spans="1:9" ht="13.5" customHeight="1">
      <c r="A23" s="74" t="s">
        <v>66</v>
      </c>
      <c r="B23" s="75"/>
      <c r="C23" s="75"/>
      <c r="D23" s="75"/>
      <c r="E23" s="75"/>
      <c r="F23" s="75"/>
      <c r="G23" s="75"/>
      <c r="H23" s="76"/>
      <c r="I23" s="77"/>
    </row>
    <row r="24" spans="1:9" ht="13.5" customHeight="1">
      <c r="A24" s="68" t="s">
        <v>70</v>
      </c>
      <c r="B24" s="68"/>
      <c r="C24" s="68"/>
      <c r="D24" s="68"/>
      <c r="E24" s="68"/>
      <c r="F24" s="68"/>
      <c r="G24" s="68"/>
      <c r="H24" s="69"/>
      <c r="I24" s="71"/>
    </row>
    <row r="25" spans="1:9" ht="13.5" customHeight="1">
      <c r="A25" s="68" t="s">
        <v>59</v>
      </c>
      <c r="B25" s="68"/>
      <c r="C25" s="68"/>
      <c r="D25" s="68"/>
      <c r="E25" s="68"/>
      <c r="F25" s="68"/>
      <c r="G25" s="68"/>
      <c r="H25" s="69"/>
      <c r="I25" s="71"/>
    </row>
    <row r="26" spans="1:9" ht="13.5" customHeight="1">
      <c r="A26" s="78" t="s">
        <v>67</v>
      </c>
      <c r="B26" s="78"/>
      <c r="C26" s="78"/>
      <c r="D26" s="78"/>
      <c r="E26" s="78"/>
      <c r="F26" s="78"/>
      <c r="G26" s="78"/>
      <c r="H26" s="79"/>
      <c r="I26" s="80">
        <f>I15-I19+I25</f>
        <v>62737</v>
      </c>
    </row>
    <row r="27" spans="1:9" ht="13.5" customHeight="1">
      <c r="A27" s="78" t="s">
        <v>60</v>
      </c>
      <c r="B27" s="78"/>
      <c r="C27" s="78"/>
      <c r="D27" s="78"/>
      <c r="E27" s="78"/>
      <c r="F27" s="78"/>
      <c r="G27" s="78"/>
      <c r="H27" s="79"/>
      <c r="I27" s="81">
        <v>1547903.87</v>
      </c>
    </row>
    <row r="28" spans="1:9" ht="13.5" customHeight="1">
      <c r="A28" s="78" t="s">
        <v>61</v>
      </c>
      <c r="B28" s="78"/>
      <c r="C28" s="78"/>
      <c r="D28" s="78"/>
      <c r="E28" s="78"/>
      <c r="F28" s="78"/>
      <c r="G28" s="78"/>
      <c r="H28" s="79"/>
      <c r="I28" s="82">
        <f>I26/I27*100</f>
        <v>4.053029468813202</v>
      </c>
    </row>
    <row r="29" spans="1:9" ht="13.5" customHeight="1">
      <c r="A29" s="83" t="s">
        <v>68</v>
      </c>
      <c r="B29" s="78"/>
      <c r="C29" s="78"/>
      <c r="D29" s="78"/>
      <c r="E29" s="78"/>
      <c r="F29" s="78"/>
      <c r="G29" s="78"/>
      <c r="H29" s="79"/>
      <c r="I29" s="81">
        <f>I27*6%</f>
        <v>92874.2322</v>
      </c>
    </row>
    <row r="30" spans="1:9" ht="13.5" customHeight="1">
      <c r="A30" s="78" t="s">
        <v>69</v>
      </c>
      <c r="B30" s="78"/>
      <c r="C30" s="78"/>
      <c r="D30" s="78"/>
      <c r="E30" s="78"/>
      <c r="F30" s="78"/>
      <c r="G30" s="78"/>
      <c r="H30" s="79"/>
      <c r="I30" s="81">
        <f>I27*5.7%</f>
        <v>88230.52059000001</v>
      </c>
    </row>
    <row r="31" ht="13.5" customHeight="1">
      <c r="A31" s="3" t="s">
        <v>49</v>
      </c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>
      <c r="B49" s="84"/>
    </row>
    <row r="50" ht="13.5" customHeight="1">
      <c r="A50" s="92" t="s">
        <v>75</v>
      </c>
    </row>
    <row r="51" spans="2:6" ht="11.25" customHeight="1">
      <c r="B51" s="91" t="s">
        <v>77</v>
      </c>
      <c r="F51" s="91" t="s">
        <v>52</v>
      </c>
    </row>
    <row r="52" spans="2:6" ht="11.25" customHeight="1">
      <c r="B52" s="91" t="s">
        <v>76</v>
      </c>
      <c r="F52" s="91" t="s">
        <v>53</v>
      </c>
    </row>
  </sheetData>
  <mergeCells count="9">
    <mergeCell ref="A5:I5"/>
    <mergeCell ref="A6:I6"/>
    <mergeCell ref="A7:I7"/>
    <mergeCell ref="A8:I8"/>
    <mergeCell ref="A13:G14"/>
    <mergeCell ref="H13:I13"/>
    <mergeCell ref="H14:I14"/>
    <mergeCell ref="A9:I9"/>
    <mergeCell ref="A10:I10"/>
  </mergeCells>
  <printOptions/>
  <pageMargins left="0.3937007874015748" right="0.3937007874015748" top="0.984251968503937" bottom="0.984251968503937" header="0" footer="0.1968503937007874"/>
  <pageSetup fitToHeight="1" fitToWidth="1" horizontalDpi="1200" verticalDpi="12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22">
      <selection activeCell="B31" sqref="B31"/>
    </sheetView>
  </sheetViews>
  <sheetFormatPr defaultColWidth="9.140625" defaultRowHeight="12.75" customHeight="1"/>
  <cols>
    <col min="1" max="1" width="47.28125" style="5" customWidth="1"/>
    <col min="2" max="2" width="22.28125" style="21" customWidth="1"/>
    <col min="3" max="3" width="21.8515625" style="16" customWidth="1"/>
    <col min="4" max="4" width="1.28515625" style="5" customWidth="1"/>
    <col min="5" max="5" width="6.00390625" style="5" customWidth="1"/>
    <col min="6" max="6" width="6.421875" style="5" customWidth="1"/>
    <col min="7" max="7" width="7.8515625" style="5" customWidth="1"/>
    <col min="8" max="16384" width="0.9921875" style="5" customWidth="1"/>
  </cols>
  <sheetData>
    <row r="1" spans="1:7" s="13" customFormat="1" ht="12" customHeight="1">
      <c r="A1" s="41"/>
      <c r="G1" s="18"/>
    </row>
    <row r="2" spans="1:7" s="13" customFormat="1" ht="12" customHeight="1">
      <c r="A2" s="41"/>
      <c r="G2" s="18"/>
    </row>
    <row r="3" spans="1:7" s="13" customFormat="1" ht="12" customHeight="1">
      <c r="A3" s="41"/>
      <c r="G3" s="18"/>
    </row>
    <row r="4" spans="1:7" s="13" customFormat="1" ht="12" customHeight="1">
      <c r="A4" s="41"/>
      <c r="G4" s="18"/>
    </row>
    <row r="5" spans="1:5" ht="11.25">
      <c r="A5" s="3"/>
      <c r="B5" s="3"/>
      <c r="C5" s="2"/>
      <c r="D5" s="3"/>
      <c r="E5" s="4"/>
    </row>
    <row r="6" spans="1:3" ht="11.25" customHeight="1">
      <c r="A6" s="106" t="s">
        <v>47</v>
      </c>
      <c r="B6" s="106"/>
      <c r="C6" s="106"/>
    </row>
    <row r="7" spans="1:3" ht="11.25">
      <c r="A7" s="106" t="s">
        <v>48</v>
      </c>
      <c r="B7" s="106"/>
      <c r="C7" s="106"/>
    </row>
    <row r="8" spans="1:5" s="2" customFormat="1" ht="11.25">
      <c r="A8" s="109" t="s">
        <v>0</v>
      </c>
      <c r="B8" s="109"/>
      <c r="C8" s="109"/>
      <c r="D8" s="109"/>
      <c r="E8" s="1"/>
    </row>
    <row r="9" spans="1:5" s="7" customFormat="1" ht="11.25">
      <c r="A9" s="110" t="s">
        <v>30</v>
      </c>
      <c r="B9" s="110"/>
      <c r="C9" s="110"/>
      <c r="D9" s="110"/>
      <c r="E9" s="6"/>
    </row>
    <row r="10" spans="1:5" s="7" customFormat="1" ht="11.25">
      <c r="A10" s="109" t="s">
        <v>7</v>
      </c>
      <c r="B10" s="109"/>
      <c r="C10" s="109"/>
      <c r="D10" s="109"/>
      <c r="E10" s="6"/>
    </row>
    <row r="11" spans="1:5" s="7" customFormat="1" ht="11.25">
      <c r="A11" s="109" t="s">
        <v>73</v>
      </c>
      <c r="B11" s="109"/>
      <c r="C11" s="109"/>
      <c r="D11" s="109"/>
      <c r="E11" s="6"/>
    </row>
    <row r="12" spans="1:5" s="16" customFormat="1" ht="13.5" customHeight="1">
      <c r="A12" s="23"/>
      <c r="B12" s="23"/>
      <c r="C12" s="23"/>
      <c r="D12" s="11"/>
      <c r="E12" s="17"/>
    </row>
    <row r="13" spans="1:4" ht="12.75" customHeight="1">
      <c r="A13" s="5" t="s">
        <v>16</v>
      </c>
      <c r="C13" s="15" t="s">
        <v>1</v>
      </c>
      <c r="D13" s="25"/>
    </row>
    <row r="14" spans="1:7" s="20" customFormat="1" ht="12.75" customHeight="1">
      <c r="A14" s="107" t="s">
        <v>3</v>
      </c>
      <c r="B14" s="111" t="s">
        <v>9</v>
      </c>
      <c r="C14" s="112"/>
      <c r="D14" s="26"/>
      <c r="E14" s="27"/>
      <c r="F14" s="27"/>
      <c r="G14" s="27"/>
    </row>
    <row r="15" spans="1:9" ht="16.5" customHeight="1">
      <c r="A15" s="108"/>
      <c r="B15" s="32">
        <v>2006</v>
      </c>
      <c r="C15" s="32">
        <v>1999</v>
      </c>
      <c r="D15" s="28"/>
      <c r="F15" s="4"/>
      <c r="G15" s="4"/>
      <c r="H15" s="4"/>
      <c r="I15" s="4"/>
    </row>
    <row r="16" spans="1:9" ht="12.75">
      <c r="A16" s="19" t="s">
        <v>31</v>
      </c>
      <c r="B16" s="55"/>
      <c r="C16" s="53"/>
      <c r="D16" s="28"/>
      <c r="F16" s="4"/>
      <c r="G16" s="4"/>
      <c r="H16" s="4"/>
      <c r="I16" s="4"/>
    </row>
    <row r="17" spans="1:9" ht="12.75">
      <c r="A17" s="31" t="s">
        <v>10</v>
      </c>
      <c r="B17" s="55"/>
      <c r="C17" s="53"/>
      <c r="D17" s="28"/>
      <c r="F17" s="22"/>
      <c r="G17" s="22"/>
      <c r="H17" s="4"/>
      <c r="I17" s="4"/>
    </row>
    <row r="18" spans="1:9" ht="12.75">
      <c r="A18" s="31" t="s">
        <v>11</v>
      </c>
      <c r="B18" s="55">
        <v>346</v>
      </c>
      <c r="C18" s="53">
        <f>112541.3/1000</f>
        <v>112.5413</v>
      </c>
      <c r="D18" s="28"/>
      <c r="F18" s="22"/>
      <c r="G18" s="22"/>
      <c r="H18" s="4"/>
      <c r="I18" s="4"/>
    </row>
    <row r="19" spans="1:9" ht="12.75">
      <c r="A19" s="31" t="s">
        <v>12</v>
      </c>
      <c r="B19" s="55"/>
      <c r="C19" s="53"/>
      <c r="D19" s="28"/>
      <c r="F19" s="22"/>
      <c r="G19" s="22"/>
      <c r="H19" s="4"/>
      <c r="I19" s="4"/>
    </row>
    <row r="20" spans="1:9" ht="12.75">
      <c r="A20" s="31" t="s">
        <v>13</v>
      </c>
      <c r="B20" s="55"/>
      <c r="C20" s="53"/>
      <c r="D20" s="28"/>
      <c r="F20" s="22"/>
      <c r="G20" s="22"/>
      <c r="H20" s="4"/>
      <c r="I20" s="4"/>
    </row>
    <row r="21" spans="1:9" ht="12.75">
      <c r="A21" s="31" t="s">
        <v>14</v>
      </c>
      <c r="B21" s="55">
        <v>892</v>
      </c>
      <c r="C21" s="53">
        <f>1599212.86/1000</f>
        <v>1599.21286</v>
      </c>
      <c r="D21" s="28"/>
      <c r="F21" s="22"/>
      <c r="G21" s="22"/>
      <c r="H21" s="4"/>
      <c r="I21" s="4"/>
    </row>
    <row r="22" spans="1:9" ht="22.5" customHeight="1">
      <c r="A22" s="29" t="s">
        <v>32</v>
      </c>
      <c r="B22" s="85">
        <f>SUM(B16:B21)</f>
        <v>1238</v>
      </c>
      <c r="C22" s="86">
        <f>SUM(C16:C21)</f>
        <v>1711.7541600000002</v>
      </c>
      <c r="D22" s="28"/>
      <c r="F22" s="22"/>
      <c r="G22" s="22"/>
      <c r="H22" s="4"/>
      <c r="I22" s="4"/>
    </row>
    <row r="23" spans="1:9" ht="22.5" customHeight="1">
      <c r="A23" s="14" t="s">
        <v>2</v>
      </c>
      <c r="B23" s="61">
        <f>'Anexo I - Pessoal'!I27</f>
        <v>1547903.87</v>
      </c>
      <c r="C23" s="87">
        <f>536937414.15/1000</f>
        <v>536937.41415</v>
      </c>
      <c r="D23" s="22"/>
      <c r="F23" s="22"/>
      <c r="G23" s="22"/>
      <c r="H23" s="4"/>
      <c r="I23" s="4"/>
    </row>
    <row r="24" spans="1:9" ht="11.25" customHeight="1">
      <c r="A24" s="102" t="s">
        <v>33</v>
      </c>
      <c r="B24" s="104">
        <f>B22/B23*100</f>
        <v>0.07997912686916403</v>
      </c>
      <c r="C24" s="54" t="s">
        <v>4</v>
      </c>
      <c r="D24" s="22"/>
      <c r="F24" s="22"/>
      <c r="G24" s="22"/>
      <c r="H24" s="4"/>
      <c r="I24" s="4"/>
    </row>
    <row r="25" spans="1:9" ht="15" customHeight="1">
      <c r="A25" s="103"/>
      <c r="B25" s="105"/>
      <c r="C25" s="88">
        <f>C22/C23*100</f>
        <v>0.31879956860704084</v>
      </c>
      <c r="D25" s="22"/>
      <c r="F25" s="22"/>
      <c r="G25" s="22"/>
      <c r="H25" s="4"/>
      <c r="I25" s="4"/>
    </row>
    <row r="26" spans="1:5" s="45" customFormat="1" ht="14.25" customHeight="1">
      <c r="A26" s="48" t="s">
        <v>49</v>
      </c>
      <c r="B26" s="58"/>
      <c r="C26" s="57"/>
      <c r="D26" s="59"/>
      <c r="E26" s="44"/>
    </row>
    <row r="27" spans="1:8" ht="15.75" customHeight="1">
      <c r="A27" s="3" t="s">
        <v>15</v>
      </c>
      <c r="B27" s="9"/>
      <c r="C27" s="12"/>
      <c r="D27" s="12"/>
      <c r="E27" s="12"/>
      <c r="F27" s="8"/>
      <c r="G27" s="8"/>
      <c r="H27" s="9"/>
    </row>
    <row r="40" spans="1:3" ht="12.75" customHeight="1">
      <c r="A40" s="47"/>
      <c r="B40" s="46"/>
      <c r="C40" s="46"/>
    </row>
    <row r="41" spans="1:3" ht="12.75" customHeight="1">
      <c r="A41" s="47"/>
      <c r="B41" s="46"/>
      <c r="C41" s="46"/>
    </row>
    <row r="42" spans="1:3" ht="12.75" customHeight="1">
      <c r="A42" s="90" t="s">
        <v>77</v>
      </c>
      <c r="B42" s="46" t="s">
        <v>52</v>
      </c>
      <c r="C42" s="46"/>
    </row>
    <row r="43" spans="1:2" ht="12.75" customHeight="1">
      <c r="A43" s="23" t="s">
        <v>76</v>
      </c>
      <c r="B43" s="93" t="s">
        <v>53</v>
      </c>
    </row>
  </sheetData>
  <mergeCells count="10">
    <mergeCell ref="A24:A25"/>
    <mergeCell ref="B24:B25"/>
    <mergeCell ref="A6:C6"/>
    <mergeCell ref="A14:A15"/>
    <mergeCell ref="A8:D8"/>
    <mergeCell ref="A9:D9"/>
    <mergeCell ref="A10:D10"/>
    <mergeCell ref="B14:C14"/>
    <mergeCell ref="A11:D11"/>
    <mergeCell ref="A7:C7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59"/>
  <sheetViews>
    <sheetView showGridLines="0" tabSelected="1" workbookViewId="0" topLeftCell="A39">
      <selection activeCell="D50" sqref="D50"/>
    </sheetView>
  </sheetViews>
  <sheetFormatPr defaultColWidth="9.140625" defaultRowHeight="12.75" customHeight="1"/>
  <cols>
    <col min="1" max="1" width="47.28125" style="5" customWidth="1"/>
    <col min="2" max="2" width="21.8515625" style="21" customWidth="1"/>
    <col min="3" max="3" width="21.8515625" style="16" customWidth="1"/>
    <col min="4" max="62" width="15.7109375" style="5" customWidth="1"/>
    <col min="63" max="16384" width="0.9921875" style="5" customWidth="1"/>
  </cols>
  <sheetData>
    <row r="5" spans="1:3" ht="11.25">
      <c r="A5" s="3"/>
      <c r="B5" s="3"/>
      <c r="C5" s="2"/>
    </row>
    <row r="6" spans="1:3" ht="11.25" customHeight="1">
      <c r="A6" s="106" t="s">
        <v>47</v>
      </c>
      <c r="B6" s="106"/>
      <c r="C6" s="106"/>
    </row>
    <row r="7" spans="1:3" ht="11.25">
      <c r="A7" s="106" t="s">
        <v>48</v>
      </c>
      <c r="B7" s="106"/>
      <c r="C7" s="106"/>
    </row>
    <row r="8" spans="1:3" s="2" customFormat="1" ht="11.25">
      <c r="A8" s="109" t="s">
        <v>0</v>
      </c>
      <c r="B8" s="109"/>
      <c r="C8" s="109"/>
    </row>
    <row r="9" spans="1:3" s="7" customFormat="1" ht="11.25">
      <c r="A9" s="110" t="s">
        <v>20</v>
      </c>
      <c r="B9" s="110"/>
      <c r="C9" s="110"/>
    </row>
    <row r="10" spans="1:3" s="7" customFormat="1" ht="11.25">
      <c r="A10" s="109" t="s">
        <v>7</v>
      </c>
      <c r="B10" s="109"/>
      <c r="C10" s="109"/>
    </row>
    <row r="11" spans="1:3" s="7" customFormat="1" ht="11.25">
      <c r="A11" s="109" t="s">
        <v>74</v>
      </c>
      <c r="B11" s="109"/>
      <c r="C11" s="109"/>
    </row>
    <row r="12" spans="1:3" s="16" customFormat="1" ht="13.5" customHeight="1">
      <c r="A12" s="23"/>
      <c r="B12" s="23"/>
      <c r="C12" s="23"/>
    </row>
    <row r="13" spans="1:3" ht="12.75" customHeight="1">
      <c r="A13" s="5" t="s">
        <v>19</v>
      </c>
      <c r="C13" s="15" t="s">
        <v>1</v>
      </c>
    </row>
    <row r="14" spans="1:3" ht="18" customHeight="1">
      <c r="A14" s="33" t="s">
        <v>28</v>
      </c>
      <c r="B14" s="34" t="s">
        <v>6</v>
      </c>
      <c r="C14" s="34" t="s">
        <v>17</v>
      </c>
    </row>
    <row r="15" spans="1:3" ht="11.25">
      <c r="A15" s="31" t="s">
        <v>29</v>
      </c>
      <c r="B15" s="24">
        <f>'Anexo I - Pessoal'!I26</f>
        <v>62737</v>
      </c>
      <c r="C15" s="51">
        <f>'Anexo I - Pessoal'!I28</f>
        <v>4.053029468813202</v>
      </c>
    </row>
    <row r="16" spans="1:3" ht="11.25">
      <c r="A16" s="31" t="s">
        <v>23</v>
      </c>
      <c r="B16" s="24">
        <f>'Anexo I - Pessoal'!I29</f>
        <v>92874.2322</v>
      </c>
      <c r="C16" s="51">
        <v>6</v>
      </c>
    </row>
    <row r="17" spans="1:3" ht="11.25">
      <c r="A17" s="31" t="s">
        <v>21</v>
      </c>
      <c r="B17" s="24">
        <f>'Anexo I - Pessoal'!I30</f>
        <v>88230.52059000001</v>
      </c>
      <c r="C17" s="51">
        <v>5.7</v>
      </c>
    </row>
    <row r="18" spans="1:3" ht="21" customHeight="1">
      <c r="A18" s="49" t="s">
        <v>43</v>
      </c>
      <c r="B18" s="56"/>
      <c r="C18" s="56"/>
    </row>
    <row r="19" spans="1:3" ht="11.25">
      <c r="A19" s="36" t="s">
        <v>22</v>
      </c>
      <c r="B19" s="37"/>
      <c r="C19" s="50"/>
    </row>
    <row r="20" spans="1:3" ht="11.25">
      <c r="A20" s="10"/>
      <c r="B20" s="35"/>
      <c r="C20" s="35"/>
    </row>
    <row r="21" spans="1:3" ht="18" customHeight="1">
      <c r="A21" s="33" t="s">
        <v>27</v>
      </c>
      <c r="B21" s="34" t="s">
        <v>6</v>
      </c>
      <c r="C21" s="34" t="s">
        <v>17</v>
      </c>
    </row>
    <row r="22" spans="1:3" ht="11.25">
      <c r="A22" s="31" t="s">
        <v>24</v>
      </c>
      <c r="B22" s="24"/>
      <c r="C22" s="24"/>
    </row>
    <row r="23" spans="1:3" ht="11.25">
      <c r="A23" s="36" t="s">
        <v>26</v>
      </c>
      <c r="B23" s="37"/>
      <c r="C23" s="37"/>
    </row>
    <row r="24" spans="1:3" ht="11.25">
      <c r="A24" s="10"/>
      <c r="B24" s="35"/>
      <c r="C24" s="35"/>
    </row>
    <row r="25" spans="1:3" ht="18" customHeight="1">
      <c r="A25" s="33" t="s">
        <v>37</v>
      </c>
      <c r="B25" s="34" t="s">
        <v>6</v>
      </c>
      <c r="C25" s="34" t="s">
        <v>17</v>
      </c>
    </row>
    <row r="26" spans="1:3" ht="11.25">
      <c r="A26" s="31" t="s">
        <v>36</v>
      </c>
      <c r="B26" s="24"/>
      <c r="C26" s="24"/>
    </row>
    <row r="27" spans="1:3" ht="11.25">
      <c r="A27" s="36" t="s">
        <v>26</v>
      </c>
      <c r="B27" s="37"/>
      <c r="C27" s="37"/>
    </row>
    <row r="28" spans="1:3" ht="11.25">
      <c r="A28" s="10"/>
      <c r="B28" s="35"/>
      <c r="C28" s="35"/>
    </row>
    <row r="29" spans="1:3" ht="18" customHeight="1">
      <c r="A29" s="33" t="s">
        <v>5</v>
      </c>
      <c r="B29" s="34" t="s">
        <v>6</v>
      </c>
      <c r="C29" s="34" t="s">
        <v>17</v>
      </c>
    </row>
    <row r="30" spans="1:3" ht="11.25">
      <c r="A30" s="31" t="s">
        <v>38</v>
      </c>
      <c r="B30" s="24"/>
      <c r="C30" s="24"/>
    </row>
    <row r="31" spans="1:3" ht="11.25">
      <c r="A31" s="31" t="s">
        <v>39</v>
      </c>
      <c r="B31" s="24"/>
      <c r="C31" s="24"/>
    </row>
    <row r="32" spans="1:3" ht="11.25">
      <c r="A32" s="31" t="s">
        <v>40</v>
      </c>
      <c r="B32" s="24"/>
      <c r="C32" s="24"/>
    </row>
    <row r="33" spans="1:3" ht="11.25">
      <c r="A33" s="36" t="s">
        <v>41</v>
      </c>
      <c r="B33" s="37"/>
      <c r="C33" s="37"/>
    </row>
    <row r="34" spans="1:3" ht="9.75" customHeight="1">
      <c r="A34" s="10"/>
      <c r="B34" s="35"/>
      <c r="C34" s="35"/>
    </row>
    <row r="35" spans="1:3" ht="15" customHeight="1">
      <c r="A35" s="107" t="s">
        <v>8</v>
      </c>
      <c r="B35" s="113" t="s">
        <v>45</v>
      </c>
      <c r="C35" s="115" t="s">
        <v>44</v>
      </c>
    </row>
    <row r="36" spans="1:3" ht="12.75" customHeight="1">
      <c r="A36" s="108"/>
      <c r="B36" s="114"/>
      <c r="C36" s="116"/>
    </row>
    <row r="37" spans="1:3" ht="11.25">
      <c r="A37" s="40" t="s">
        <v>46</v>
      </c>
      <c r="B37" s="37"/>
      <c r="C37" s="37"/>
    </row>
    <row r="38" spans="1:3" ht="11.25">
      <c r="A38" s="10"/>
      <c r="B38" s="35"/>
      <c r="C38" s="35"/>
    </row>
    <row r="39" spans="1:3" ht="18" customHeight="1">
      <c r="A39" s="33" t="s">
        <v>18</v>
      </c>
      <c r="B39" s="34" t="s">
        <v>6</v>
      </c>
      <c r="C39" s="34" t="s">
        <v>17</v>
      </c>
    </row>
    <row r="40" spans="1:3" ht="18.75" customHeight="1">
      <c r="A40" s="38" t="s">
        <v>34</v>
      </c>
      <c r="B40" s="24">
        <f>'Anexo VII - Serv de Terceiros'!B22</f>
        <v>1238</v>
      </c>
      <c r="C40" s="62">
        <v>0.08</v>
      </c>
    </row>
    <row r="41" spans="1:3" ht="18.75">
      <c r="A41" s="39" t="s">
        <v>35</v>
      </c>
      <c r="B41" s="89">
        <f>1711754.16/1000</f>
        <v>1711.75416</v>
      </c>
      <c r="C41" s="50">
        <v>0.32</v>
      </c>
    </row>
    <row r="42" spans="1:3" ht="11.25">
      <c r="A42" s="60" t="s">
        <v>50</v>
      </c>
      <c r="B42" s="30"/>
      <c r="C42" s="5"/>
    </row>
    <row r="48" spans="1:2" ht="12.75" customHeight="1">
      <c r="A48" s="52"/>
      <c r="B48" s="43"/>
    </row>
    <row r="49" spans="1:2" ht="12.75" customHeight="1">
      <c r="A49" s="52"/>
      <c r="B49" s="43"/>
    </row>
    <row r="50" spans="1:2" ht="12.75" customHeight="1">
      <c r="A50" s="52"/>
      <c r="B50" s="43"/>
    </row>
    <row r="51" spans="1:2" ht="12.75" customHeight="1">
      <c r="A51" s="52"/>
      <c r="B51" s="43"/>
    </row>
    <row r="52" spans="1:3" ht="12.75" customHeight="1">
      <c r="A52" s="90"/>
      <c r="B52" s="46"/>
      <c r="C52" s="46"/>
    </row>
    <row r="53" spans="1:3" ht="12.75" customHeight="1">
      <c r="A53" s="90"/>
      <c r="B53" s="46"/>
      <c r="C53" s="46"/>
    </row>
    <row r="54" spans="1:3" ht="12.75" customHeight="1">
      <c r="A54" s="42" t="s">
        <v>51</v>
      </c>
      <c r="B54" s="43"/>
      <c r="C54" s="46"/>
    </row>
    <row r="55" spans="1:2" ht="12.75" customHeight="1">
      <c r="A55" s="23" t="s">
        <v>77</v>
      </c>
      <c r="B55" s="93" t="s">
        <v>52</v>
      </c>
    </row>
    <row r="56" spans="1:2" ht="12.75" customHeight="1">
      <c r="A56" s="23" t="s">
        <v>76</v>
      </c>
      <c r="B56" s="93" t="s">
        <v>53</v>
      </c>
    </row>
    <row r="59" ht="12.75" customHeight="1">
      <c r="A59" s="42"/>
    </row>
  </sheetData>
  <mergeCells count="9">
    <mergeCell ref="A35:A36"/>
    <mergeCell ref="B35:B36"/>
    <mergeCell ref="A6:C6"/>
    <mergeCell ref="A11:C11"/>
    <mergeCell ref="A7:C7"/>
    <mergeCell ref="A8:C8"/>
    <mergeCell ref="A9:C9"/>
    <mergeCell ref="A10:C10"/>
    <mergeCell ref="C35:C36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coordfin</cp:lastModifiedBy>
  <cp:lastPrinted>2006-05-25T13:28:14Z</cp:lastPrinted>
  <dcterms:created xsi:type="dcterms:W3CDTF">2001-09-06T15:18:59Z</dcterms:created>
  <dcterms:modified xsi:type="dcterms:W3CDTF">2005-01-27T13:28:16Z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